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BERAT\Beratungsleitfaden\Stoffstrombilanz\"/>
    </mc:Choice>
  </mc:AlternateContent>
  <xr:revisionPtr revIDLastSave="0" documentId="13_ncr:1_{EF7DE8C4-53D7-4E7A-A03E-C6FA63B38F6E}" xr6:coauthVersionLast="47" xr6:coauthVersionMax="47" xr10:uidLastSave="{00000000-0000-0000-0000-000000000000}"/>
  <workbookProtection workbookAlgorithmName="SHA-512" workbookHashValue="gpcLGAXJ7NiAHvg61yMNybevCeNW0Sc8Xwp0QMn6BZE6ZGv4Sf7clscXD/n1h8yiRx6vyderJzbyy4/rBt5pDw==" workbookSaltValue="6wjqKtYPOAgaZmOpGrJmfg==" workbookSpinCount="100000" lockStructure="1"/>
  <bookViews>
    <workbookView xWindow="-28920" yWindow="-120" windowWidth="29040" windowHeight="15720" tabRatio="785" activeTab="1" xr2:uid="{00000000-000D-0000-FFFF-FFFF00000000}"/>
  </bookViews>
  <sheets>
    <sheet name="Informationen" sheetId="17" r:id="rId1"/>
    <sheet name="Betriebsdaten" sheetId="13" r:id="rId2"/>
    <sheet name="Stoffe" sheetId="14" r:id="rId3"/>
    <sheet name="Bezug 1" sheetId="3" r:id="rId4"/>
    <sheet name="Bezug 2" sheetId="33" r:id="rId5"/>
    <sheet name="Bezug 3" sheetId="34" r:id="rId6"/>
    <sheet name="Bezug 4" sheetId="35" r:id="rId7"/>
    <sheet name="Bezug 5" sheetId="36" r:id="rId8"/>
    <sheet name="Bezug 6" sheetId="37" r:id="rId9"/>
    <sheet name="Bezug 7" sheetId="38" r:id="rId10"/>
    <sheet name="Bezug 8" sheetId="39" r:id="rId11"/>
    <sheet name="Bezug 9" sheetId="40" r:id="rId12"/>
    <sheet name="Bezug 10" sheetId="41" r:id="rId13"/>
    <sheet name="Stoffstrombilanz" sheetId="11" r:id="rId14"/>
    <sheet name="Ermittlung Bilanzwert" sheetId="18" state="hidden" r:id="rId15"/>
    <sheet name="Dropdown" sheetId="22" state="hidden" r:id="rId16"/>
  </sheets>
  <externalReferences>
    <externalReference r:id="rId17"/>
    <externalReference r:id="rId18"/>
  </externalReferences>
  <definedNames>
    <definedName name="_xlnm._FilterDatabase" localSheetId="3" hidden="1">'Bezug 1'!$A$3:$P$22</definedName>
    <definedName name="_xlnm._FilterDatabase" localSheetId="12" hidden="1">'Bezug 10'!$A$3:$P$22</definedName>
    <definedName name="_xlnm._FilterDatabase" localSheetId="4" hidden="1">'Bezug 2'!$A$3:$P$22</definedName>
    <definedName name="_xlnm._FilterDatabase" localSheetId="5" hidden="1">'Bezug 3'!$A$3:$P$22</definedName>
    <definedName name="_xlnm._FilterDatabase" localSheetId="6" hidden="1">'Bezug 4'!$A$3:$P$22</definedName>
    <definedName name="_xlnm._FilterDatabase" localSheetId="7" hidden="1">'Bezug 5'!$A$3:$P$22</definedName>
    <definedName name="_xlnm._FilterDatabase" localSheetId="8" hidden="1">'Bezug 6'!$A$3:$P$22</definedName>
    <definedName name="_xlnm._FilterDatabase" localSheetId="9" hidden="1">'Bezug 7'!$A$3:$P$22</definedName>
    <definedName name="_xlnm._FilterDatabase" localSheetId="10" hidden="1">'Bezug 8'!$A$3:$P$22</definedName>
    <definedName name="_xlnm._FilterDatabase" localSheetId="11" hidden="1">'Bezug 9'!$A$3:$P$22</definedName>
    <definedName name="_xlnm._FilterDatabase" localSheetId="13" hidden="1">Stoffstrombilanz!$A$8:$G$13</definedName>
    <definedName name="_xlnm.Print_Area" localSheetId="1">Betriebsdaten!$B$1:$C$20</definedName>
    <definedName name="_xlnm.Print_Area" localSheetId="13">Stoffstrombilanz!$A$1:$K$19</definedName>
    <definedName name="FuttermittelNamen">[1]Futtermittel!$A$3:$A$55</definedName>
    <definedName name="FuttermittelNamen2">[1]Futtermittel!$A$3:$A$189</definedName>
    <definedName name="Grobfutter">[1]Grobfutter!$A$3:$C$41</definedName>
    <definedName name="GrobfutterNamen">[1]Grobfutter!$A$3:$A$41</definedName>
    <definedName name="Handelsdünger" localSheetId="12">#REF!</definedName>
    <definedName name="Handelsdünger" localSheetId="4">#REF!</definedName>
    <definedName name="Handelsdünger" localSheetId="5">#REF!</definedName>
    <definedName name="Handelsdünger" localSheetId="6">#REF!</definedName>
    <definedName name="Handelsdünger" localSheetId="7">#REF!</definedName>
    <definedName name="Handelsdünger" localSheetId="8">#REF!</definedName>
    <definedName name="Handelsdünger" localSheetId="9">#REF!</definedName>
    <definedName name="Handelsdünger" localSheetId="10">#REF!</definedName>
    <definedName name="Handelsdünger" localSheetId="11">#REF!</definedName>
    <definedName name="Handelsdünger">#REF!</definedName>
    <definedName name="HandelsdüngerNamen" localSheetId="12">#REF!</definedName>
    <definedName name="HandelsdüngerNamen" localSheetId="4">#REF!</definedName>
    <definedName name="HandelsdüngerNamen" localSheetId="5">#REF!</definedName>
    <definedName name="HandelsdüngerNamen" localSheetId="6">#REF!</definedName>
    <definedName name="HandelsdüngerNamen" localSheetId="7">#REF!</definedName>
    <definedName name="HandelsdüngerNamen" localSheetId="8">#REF!</definedName>
    <definedName name="HandelsdüngerNamen" localSheetId="9">#REF!</definedName>
    <definedName name="HandelsdüngerNamen" localSheetId="10">#REF!</definedName>
    <definedName name="HandelsdüngerNamen" localSheetId="11">#REF!</definedName>
    <definedName name="HandelsdüngerNamen">#REF!</definedName>
    <definedName name="Kälberaufzucht" localSheetId="12">[1]Nährstoffausscheidungen!#REF!</definedName>
    <definedName name="Kälberaufzucht" localSheetId="4">[1]Nährstoffausscheidungen!#REF!</definedName>
    <definedName name="Kälberaufzucht" localSheetId="5">[1]Nährstoffausscheidungen!#REF!</definedName>
    <definedName name="Kälberaufzucht" localSheetId="6">[1]Nährstoffausscheidungen!#REF!</definedName>
    <definedName name="Kälberaufzucht" localSheetId="7">[1]Nährstoffausscheidungen!#REF!</definedName>
    <definedName name="Kälberaufzucht" localSheetId="8">[1]Nährstoffausscheidungen!#REF!</definedName>
    <definedName name="Kälberaufzucht" localSheetId="9">[1]Nährstoffausscheidungen!#REF!</definedName>
    <definedName name="Kälberaufzucht" localSheetId="10">[1]Nährstoffausscheidungen!#REF!</definedName>
    <definedName name="Kälberaufzucht" localSheetId="11">[1]Nährstoffausscheidungen!#REF!</definedName>
    <definedName name="Kälberaufzucht">[1]Nährstoffausscheidungen!#REF!</definedName>
    <definedName name="KontrollwertNamen">'[1]individueller Bilanzwert'!$J$8:$J$9</definedName>
    <definedName name="Leguminosen">[1]Leguminosen!$A$5:$G$27</definedName>
    <definedName name="LeguminosenNamen">[1]Leguminosen!$A$5:$A$27</definedName>
    <definedName name="Milchviehhaltung">'[2]Nährstoffausscheidungen NEU'!$C$5:$C$30</definedName>
    <definedName name="Nährstoffausscheidungen" localSheetId="12">[1]Nährstoffausscheidungen!#REF!</definedName>
    <definedName name="Nährstoffausscheidungen" localSheetId="4">[1]Nährstoffausscheidungen!#REF!</definedName>
    <definedName name="Nährstoffausscheidungen" localSheetId="5">[1]Nährstoffausscheidungen!#REF!</definedName>
    <definedName name="Nährstoffausscheidungen" localSheetId="6">[1]Nährstoffausscheidungen!#REF!</definedName>
    <definedName name="Nährstoffausscheidungen" localSheetId="7">[1]Nährstoffausscheidungen!#REF!</definedName>
    <definedName name="Nährstoffausscheidungen" localSheetId="8">[1]Nährstoffausscheidungen!#REF!</definedName>
    <definedName name="Nährstoffausscheidungen" localSheetId="9">[1]Nährstoffausscheidungen!#REF!</definedName>
    <definedName name="Nährstoffausscheidungen" localSheetId="10">[1]Nährstoffausscheidungen!#REF!</definedName>
    <definedName name="Nährstoffausscheidungen" localSheetId="11">[1]Nährstoffausscheidungen!#REF!</definedName>
    <definedName name="Nährstoffausscheidungen">[1]Nährstoffausscheidungen!#REF!</definedName>
    <definedName name="Nährstoffausscheidungen2">[1]Nährstoffausscheidungen!$A$4:$D$126</definedName>
    <definedName name="NährstoffausscheidungenNamen">[1]Nährstoffausscheidungen!$A$4:$A$126</definedName>
    <definedName name="pflProdukte">[1]pfl_Produkte!$D$4:$F$197</definedName>
    <definedName name="pflProdukteNamen2">[1]pfl_Produkte!$A$4:$A$38</definedName>
    <definedName name="pflProdukteNamen3">[1]pfl_Produkte!$D$4:$D$197</definedName>
    <definedName name="pflProdukteSaatgut">[1]pfl_Produkte!$A$4:$C$38</definedName>
    <definedName name="Select_Produkt" localSheetId="12">WENNS('Bezug 10'!#REF!=Stoffe!$A$12,Stoffe!$B$12:$B$37,'Bezug 10'!#REF!=Stoffe!$A$61,Stoffe!$B$61:$B$67,'Bezug 10'!#REF!=Stoffe!$A$68,Stoffe!$B$68:$B$70)</definedName>
    <definedName name="Select_Produkt" localSheetId="4">WENNS('Bezug 2'!#REF!=Stoffe!$A$12,Stoffe!$B$12:$B$37,'Bezug 2'!#REF!=Stoffe!$A$61,Stoffe!$B$61:$B$67,'Bezug 2'!#REF!=Stoffe!$A$68,Stoffe!$B$68:$B$70)</definedName>
    <definedName name="Select_Produkt" localSheetId="5">WENNS('Bezug 3'!#REF!=Stoffe!$A$12,Stoffe!$B$12:$B$37,'Bezug 3'!#REF!=Stoffe!$A$61,Stoffe!$B$61:$B$67,'Bezug 3'!#REF!=Stoffe!$A$68,Stoffe!$B$68:$B$70)</definedName>
    <definedName name="Select_Produkt" localSheetId="6">WENNS('Bezug 4'!#REF!=Stoffe!$A$12,Stoffe!$B$12:$B$37,'Bezug 4'!#REF!=Stoffe!$A$61,Stoffe!$B$61:$B$67,'Bezug 4'!#REF!=Stoffe!$A$68,Stoffe!$B$68:$B$70)</definedName>
    <definedName name="Select_Produkt" localSheetId="7">WENNS('Bezug 5'!#REF!=Stoffe!$A$12,Stoffe!$B$12:$B$37,'Bezug 5'!#REF!=Stoffe!$A$61,Stoffe!$B$61:$B$67,'Bezug 5'!#REF!=Stoffe!$A$68,Stoffe!$B$68:$B$70)</definedName>
    <definedName name="Select_Produkt" localSheetId="8">WENNS('Bezug 6'!#REF!=Stoffe!$A$12,Stoffe!$B$12:$B$37,'Bezug 6'!#REF!=Stoffe!$A$61,Stoffe!$B$61:$B$67,'Bezug 6'!#REF!=Stoffe!$A$68,Stoffe!$B$68:$B$70)</definedName>
    <definedName name="Select_Produkt" localSheetId="9">WENNS('Bezug 7'!#REF!=Stoffe!$A$12,Stoffe!$B$12:$B$37,'Bezug 7'!#REF!=Stoffe!$A$61,Stoffe!$B$61:$B$67,'Bezug 7'!#REF!=Stoffe!$A$68,Stoffe!$B$68:$B$70)</definedName>
    <definedName name="Select_Produkt" localSheetId="10">WENNS('Bezug 8'!#REF!=Stoffe!$A$12,Stoffe!$B$12:$B$37,'Bezug 8'!#REF!=Stoffe!$A$61,Stoffe!$B$61:$B$67,'Bezug 8'!#REF!=Stoffe!$A$68,Stoffe!$B$68:$B$70)</definedName>
    <definedName name="Select_Produkt" localSheetId="11">WENNS('Bezug 9'!#REF!=Stoffe!$A$12,Stoffe!$B$12:$B$37,'Bezug 9'!#REF!=Stoffe!$A$61,Stoffe!$B$61:$B$67,'Bezug 9'!#REF!=Stoffe!$A$68,Stoffe!$B$68:$B$70)</definedName>
    <definedName name="Select_Produkt">WENNS('Bezug 1'!#REF!=Stoffe!$A$12,Stoffe!$B$12:$B$37,'Bezug 1'!#REF!=Stoffe!$A$61,Stoffe!$B$61:$B$67,'Bezug 1'!#REF!=Stoffe!$A$68,Stoffe!$B$68:$B$70)</definedName>
    <definedName name="tieProdukteErzugnisseName">[1]tie_Produkte!$B$4:$B$43</definedName>
    <definedName name="tieProdukteNutztiereName">[1]tie_Produkte!$A$4:$A$28</definedName>
    <definedName name="UnvermeidbareVerluste">[1]Verluste!$A$4:$E$10</definedName>
    <definedName name="UnvermeidbareVerlusteName">[1]Verluste!$A$4:$A$10</definedName>
    <definedName name="Wirtschaftsdünger">[1]Wirtschaftsdünger!$A$5:$G$54</definedName>
    <definedName name="Wirtschaftsdünger2">[1]Wirtschaftsdünger!$A$5:$H$54</definedName>
    <definedName name="WirtschaftsdüngerNamen">[1]Wirtschaftsdünger!$A$5:$A$54</definedName>
    <definedName name="WirtschaftsdüngerNamenTier">[1]Wirtschaftsdünger!$A$5:$A$29</definedName>
    <definedName name="WirtschaftsdüngerNameOrgan">[1]Wirtschaftsdünger!$A$30:$A$54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3" l="1"/>
  <c r="D7" i="3"/>
  <c r="D8" i="3"/>
  <c r="D9" i="3"/>
  <c r="D10" i="3"/>
  <c r="D11" i="3"/>
  <c r="D12" i="3"/>
  <c r="D13" i="3"/>
  <c r="D14" i="3"/>
  <c r="D15" i="3"/>
  <c r="D16" i="3"/>
  <c r="D17" i="3"/>
  <c r="D18" i="3"/>
  <c r="D19" i="3"/>
  <c r="D20" i="3"/>
  <c r="D21" i="3"/>
  <c r="D22" i="3"/>
  <c r="D23" i="3"/>
  <c r="D24" i="3"/>
  <c r="B9" i="13"/>
  <c r="B13" i="13"/>
  <c r="G32" i="3"/>
  <c r="G33" i="3"/>
  <c r="G34" i="3"/>
  <c r="G35" i="3"/>
  <c r="G36" i="3"/>
  <c r="G37" i="3"/>
  <c r="G38" i="3"/>
  <c r="G39" i="3"/>
  <c r="G40" i="3"/>
  <c r="G41" i="3"/>
  <c r="G42" i="3"/>
  <c r="G43" i="3"/>
  <c r="G44" i="3"/>
  <c r="G45" i="3"/>
  <c r="G46" i="3"/>
  <c r="G47" i="3"/>
  <c r="G48" i="3"/>
  <c r="G49" i="3"/>
  <c r="G50" i="3"/>
  <c r="G31" i="3"/>
  <c r="G32" i="38"/>
  <c r="G33" i="38"/>
  <c r="G34" i="38"/>
  <c r="G35" i="38"/>
  <c r="G36" i="38"/>
  <c r="G37" i="38"/>
  <c r="G38" i="38"/>
  <c r="G39" i="38"/>
  <c r="G40" i="38"/>
  <c r="G41" i="38"/>
  <c r="G42" i="38"/>
  <c r="G43" i="38"/>
  <c r="G44" i="38"/>
  <c r="G45" i="38"/>
  <c r="G46" i="38"/>
  <c r="G47" i="38"/>
  <c r="G48" i="38"/>
  <c r="G49" i="38"/>
  <c r="G50" i="38"/>
  <c r="G31" i="38"/>
  <c r="G6" i="38"/>
  <c r="G7" i="38"/>
  <c r="G8" i="38"/>
  <c r="G9" i="38"/>
  <c r="G10" i="38"/>
  <c r="G11" i="38"/>
  <c r="G12" i="38"/>
  <c r="G13" i="38"/>
  <c r="G14" i="38"/>
  <c r="G15" i="38"/>
  <c r="G16" i="38"/>
  <c r="G17" i="38"/>
  <c r="G18" i="38"/>
  <c r="G19" i="38"/>
  <c r="G20" i="38"/>
  <c r="G21" i="38"/>
  <c r="G22" i="38"/>
  <c r="G23" i="38"/>
  <c r="G24" i="38"/>
  <c r="G5" i="38"/>
  <c r="I32" i="37"/>
  <c r="I33" i="37"/>
  <c r="I34" i="37"/>
  <c r="I35" i="37"/>
  <c r="I36" i="37"/>
  <c r="I37" i="37"/>
  <c r="I38" i="37"/>
  <c r="I39" i="37"/>
  <c r="I40" i="37"/>
  <c r="I41" i="37"/>
  <c r="I42" i="37"/>
  <c r="I43" i="37"/>
  <c r="I44" i="37"/>
  <c r="I45" i="37"/>
  <c r="I46" i="37"/>
  <c r="I47" i="37"/>
  <c r="I48" i="37"/>
  <c r="I49" i="37"/>
  <c r="I50" i="37"/>
  <c r="G32" i="36"/>
  <c r="G33" i="36"/>
  <c r="G34" i="36"/>
  <c r="G35" i="36"/>
  <c r="G36" i="36"/>
  <c r="G37" i="36"/>
  <c r="G38" i="36"/>
  <c r="G39" i="36"/>
  <c r="G40" i="36"/>
  <c r="G41" i="36"/>
  <c r="G42" i="36"/>
  <c r="G43" i="36"/>
  <c r="G44" i="36"/>
  <c r="G45" i="36"/>
  <c r="G46" i="36"/>
  <c r="G47" i="36"/>
  <c r="G48" i="36"/>
  <c r="G49" i="36"/>
  <c r="G50" i="36"/>
  <c r="G31" i="36"/>
  <c r="G6" i="36"/>
  <c r="G7" i="36"/>
  <c r="G8" i="36"/>
  <c r="G9" i="36"/>
  <c r="G10" i="36"/>
  <c r="G11" i="36"/>
  <c r="G12" i="36"/>
  <c r="G13" i="36"/>
  <c r="G14" i="36"/>
  <c r="G15" i="36"/>
  <c r="G16" i="36"/>
  <c r="G17" i="36"/>
  <c r="G18" i="36"/>
  <c r="G19" i="36"/>
  <c r="G20" i="36"/>
  <c r="G21" i="36"/>
  <c r="G22" i="36"/>
  <c r="G23" i="36"/>
  <c r="G24" i="36"/>
  <c r="G5" i="36"/>
  <c r="G5" i="35"/>
  <c r="I32" i="36"/>
  <c r="I33" i="36"/>
  <c r="I34" i="36"/>
  <c r="I35" i="36"/>
  <c r="I36" i="36"/>
  <c r="I37" i="36"/>
  <c r="I38" i="36"/>
  <c r="I39" i="36"/>
  <c r="I40" i="36"/>
  <c r="I41" i="36"/>
  <c r="I42" i="36"/>
  <c r="I43" i="36"/>
  <c r="I44" i="36"/>
  <c r="I45" i="36"/>
  <c r="I46" i="36"/>
  <c r="I47" i="36"/>
  <c r="I48" i="36"/>
  <c r="I49" i="36"/>
  <c r="I50" i="36"/>
  <c r="I32" i="35"/>
  <c r="I33" i="35"/>
  <c r="I34" i="35"/>
  <c r="I35" i="35"/>
  <c r="I36" i="35"/>
  <c r="I37" i="35"/>
  <c r="I38" i="35"/>
  <c r="I39" i="35"/>
  <c r="I40" i="35"/>
  <c r="I41" i="35"/>
  <c r="I42" i="35"/>
  <c r="I43" i="35"/>
  <c r="I44" i="35"/>
  <c r="I45" i="35"/>
  <c r="I46" i="35"/>
  <c r="I47" i="35"/>
  <c r="I48" i="35"/>
  <c r="I49" i="35"/>
  <c r="I50" i="35"/>
  <c r="I31" i="35"/>
  <c r="I34" i="34"/>
  <c r="I35" i="34"/>
  <c r="I36" i="34"/>
  <c r="I37" i="34"/>
  <c r="I38" i="34"/>
  <c r="I39" i="34"/>
  <c r="I40" i="34"/>
  <c r="I41" i="34"/>
  <c r="I42" i="34"/>
  <c r="I43" i="34"/>
  <c r="I44" i="34"/>
  <c r="I45" i="34"/>
  <c r="I46" i="34"/>
  <c r="I47" i="34"/>
  <c r="I48" i="34"/>
  <c r="I49" i="34"/>
  <c r="I50" i="34"/>
  <c r="I34" i="33"/>
  <c r="I35" i="33"/>
  <c r="I36" i="33"/>
  <c r="I37" i="33"/>
  <c r="I38" i="33"/>
  <c r="I39" i="33"/>
  <c r="I40" i="33"/>
  <c r="I41" i="33"/>
  <c r="I42" i="33"/>
  <c r="I43" i="33"/>
  <c r="I44" i="33"/>
  <c r="I45" i="33"/>
  <c r="I46" i="33"/>
  <c r="I47" i="33"/>
  <c r="I48" i="33"/>
  <c r="I49" i="33"/>
  <c r="I50" i="33"/>
  <c r="I34" i="3"/>
  <c r="I35" i="3"/>
  <c r="I36" i="3"/>
  <c r="I37" i="3"/>
  <c r="I38" i="3"/>
  <c r="I39" i="3"/>
  <c r="I40" i="3"/>
  <c r="I41" i="3"/>
  <c r="I42" i="3"/>
  <c r="I43" i="3"/>
  <c r="I44" i="3"/>
  <c r="I45" i="3"/>
  <c r="I46" i="3"/>
  <c r="I47" i="3"/>
  <c r="I48" i="3"/>
  <c r="I49" i="3"/>
  <c r="I50" i="3"/>
  <c r="B14" i="13" l="1"/>
  <c r="D32" i="41"/>
  <c r="D33" i="41"/>
  <c r="D34" i="41"/>
  <c r="D35" i="41"/>
  <c r="D36" i="41"/>
  <c r="D37" i="41"/>
  <c r="D38" i="41"/>
  <c r="D39" i="41"/>
  <c r="D40" i="41"/>
  <c r="D41" i="41"/>
  <c r="D42" i="41"/>
  <c r="D43" i="41"/>
  <c r="D44" i="41"/>
  <c r="D45" i="41"/>
  <c r="D46" i="41"/>
  <c r="D47" i="41"/>
  <c r="D48" i="41"/>
  <c r="D49" i="41"/>
  <c r="D50" i="41"/>
  <c r="D31" i="41"/>
  <c r="D6" i="41"/>
  <c r="D7" i="41"/>
  <c r="D8" i="41"/>
  <c r="D9" i="41"/>
  <c r="D10" i="41"/>
  <c r="D11" i="41"/>
  <c r="D12" i="41"/>
  <c r="D13" i="41"/>
  <c r="D14" i="41"/>
  <c r="D15" i="41"/>
  <c r="D16" i="41"/>
  <c r="D17" i="41"/>
  <c r="D18" i="41"/>
  <c r="D19" i="41"/>
  <c r="D20" i="41"/>
  <c r="D21" i="41"/>
  <c r="D22" i="41"/>
  <c r="D23" i="41"/>
  <c r="D24" i="41"/>
  <c r="D5" i="41"/>
  <c r="D32" i="40"/>
  <c r="D33" i="40"/>
  <c r="D34" i="40"/>
  <c r="D35" i="40"/>
  <c r="D36" i="40"/>
  <c r="D37" i="40"/>
  <c r="D38" i="40"/>
  <c r="D39" i="40"/>
  <c r="D40" i="40"/>
  <c r="D41" i="40"/>
  <c r="D42" i="40"/>
  <c r="D43" i="40"/>
  <c r="D44" i="40"/>
  <c r="D45" i="40"/>
  <c r="D46" i="40"/>
  <c r="D47" i="40"/>
  <c r="D48" i="40"/>
  <c r="D49" i="40"/>
  <c r="D50" i="40"/>
  <c r="D31" i="40"/>
  <c r="D6" i="40"/>
  <c r="D7" i="40"/>
  <c r="D8" i="40"/>
  <c r="D9" i="40"/>
  <c r="D10" i="40"/>
  <c r="D11" i="40"/>
  <c r="D12" i="40"/>
  <c r="D13" i="40"/>
  <c r="D14" i="40"/>
  <c r="D15" i="40"/>
  <c r="D16" i="40"/>
  <c r="D17" i="40"/>
  <c r="D18" i="40"/>
  <c r="D19" i="40"/>
  <c r="D20" i="40"/>
  <c r="D21" i="40"/>
  <c r="D22" i="40"/>
  <c r="D23" i="40"/>
  <c r="D24" i="40"/>
  <c r="D5" i="40"/>
  <c r="D32" i="39"/>
  <c r="D33" i="39"/>
  <c r="D34" i="39"/>
  <c r="D35" i="39"/>
  <c r="D36" i="39"/>
  <c r="D37" i="39"/>
  <c r="D38" i="39"/>
  <c r="D39" i="39"/>
  <c r="D40" i="39"/>
  <c r="D41" i="39"/>
  <c r="D42" i="39"/>
  <c r="D43" i="39"/>
  <c r="D44" i="39"/>
  <c r="D45" i="39"/>
  <c r="D46" i="39"/>
  <c r="D47" i="39"/>
  <c r="D48" i="39"/>
  <c r="D49" i="39"/>
  <c r="D50" i="39"/>
  <c r="D31" i="39"/>
  <c r="D6" i="39"/>
  <c r="D7" i="39"/>
  <c r="D8" i="39"/>
  <c r="D9" i="39"/>
  <c r="D10" i="39"/>
  <c r="D11" i="39"/>
  <c r="D12" i="39"/>
  <c r="D13" i="39"/>
  <c r="D14" i="39"/>
  <c r="D15" i="39"/>
  <c r="D16" i="39"/>
  <c r="D17" i="39"/>
  <c r="D18" i="39"/>
  <c r="D19" i="39"/>
  <c r="D20" i="39"/>
  <c r="D21" i="39"/>
  <c r="D22" i="39"/>
  <c r="D23" i="39"/>
  <c r="D24" i="39"/>
  <c r="D5" i="39"/>
  <c r="D32" i="38"/>
  <c r="D33" i="38"/>
  <c r="D34" i="38"/>
  <c r="D35" i="38"/>
  <c r="D36" i="38"/>
  <c r="D37" i="38"/>
  <c r="D38" i="38"/>
  <c r="D39" i="38"/>
  <c r="D40" i="38"/>
  <c r="D41" i="38"/>
  <c r="D42" i="38"/>
  <c r="D43" i="38"/>
  <c r="D44" i="38"/>
  <c r="D45" i="38"/>
  <c r="D46" i="38"/>
  <c r="D47" i="38"/>
  <c r="D48" i="38"/>
  <c r="D49" i="38"/>
  <c r="D50" i="38"/>
  <c r="D31" i="38"/>
  <c r="D6" i="38"/>
  <c r="D7" i="38"/>
  <c r="D8" i="38"/>
  <c r="D9" i="38"/>
  <c r="D10" i="38"/>
  <c r="D11" i="38"/>
  <c r="D12" i="38"/>
  <c r="D13" i="38"/>
  <c r="D14" i="38"/>
  <c r="D15" i="38"/>
  <c r="D16" i="38"/>
  <c r="D17" i="38"/>
  <c r="D18" i="38"/>
  <c r="D19" i="38"/>
  <c r="D20" i="38"/>
  <c r="D21" i="38"/>
  <c r="D22" i="38"/>
  <c r="D23" i="38"/>
  <c r="D24" i="38"/>
  <c r="D5" i="38"/>
  <c r="D32" i="37"/>
  <c r="D33" i="37"/>
  <c r="D34" i="37"/>
  <c r="D35" i="37"/>
  <c r="D36" i="37"/>
  <c r="D37" i="37"/>
  <c r="D38" i="37"/>
  <c r="D39" i="37"/>
  <c r="D40" i="37"/>
  <c r="D41" i="37"/>
  <c r="D42" i="37"/>
  <c r="D43" i="37"/>
  <c r="D44" i="37"/>
  <c r="D45" i="37"/>
  <c r="D46" i="37"/>
  <c r="D47" i="37"/>
  <c r="D48" i="37"/>
  <c r="D49" i="37"/>
  <c r="D50" i="37"/>
  <c r="D31" i="37"/>
  <c r="D32" i="36"/>
  <c r="D33" i="36"/>
  <c r="D34" i="36"/>
  <c r="D35" i="36"/>
  <c r="D36" i="36"/>
  <c r="D37" i="36"/>
  <c r="D38" i="36"/>
  <c r="D39" i="36"/>
  <c r="D40" i="36"/>
  <c r="D41" i="36"/>
  <c r="D42" i="36"/>
  <c r="D43" i="36"/>
  <c r="D44" i="36"/>
  <c r="D45" i="36"/>
  <c r="D46" i="36"/>
  <c r="D47" i="36"/>
  <c r="D48" i="36"/>
  <c r="D49" i="36"/>
  <c r="D50" i="36"/>
  <c r="D31" i="36"/>
  <c r="D6" i="36"/>
  <c r="D7" i="36"/>
  <c r="D8" i="36"/>
  <c r="D9" i="36"/>
  <c r="D10" i="36"/>
  <c r="D11" i="36"/>
  <c r="D12" i="36"/>
  <c r="D13" i="36"/>
  <c r="D14" i="36"/>
  <c r="D15" i="36"/>
  <c r="D16" i="36"/>
  <c r="D17" i="36"/>
  <c r="D18" i="36"/>
  <c r="D19" i="36"/>
  <c r="D20" i="36"/>
  <c r="D21" i="36"/>
  <c r="D22" i="36"/>
  <c r="D23" i="36"/>
  <c r="D24" i="36"/>
  <c r="D5" i="36"/>
  <c r="D32" i="35"/>
  <c r="D33" i="35"/>
  <c r="D34" i="35"/>
  <c r="D35" i="35"/>
  <c r="D36" i="35"/>
  <c r="D37" i="35"/>
  <c r="D38" i="35"/>
  <c r="D39" i="35"/>
  <c r="D40" i="35"/>
  <c r="D41" i="35"/>
  <c r="D42" i="35"/>
  <c r="D43" i="35"/>
  <c r="D44" i="35"/>
  <c r="D45" i="35"/>
  <c r="D46" i="35"/>
  <c r="D47" i="35"/>
  <c r="D48" i="35"/>
  <c r="D49" i="35"/>
  <c r="D50" i="35"/>
  <c r="D31" i="35"/>
  <c r="D6" i="35"/>
  <c r="D7" i="35"/>
  <c r="D8" i="35"/>
  <c r="D9" i="35"/>
  <c r="D10" i="35"/>
  <c r="D11" i="35"/>
  <c r="D12" i="35"/>
  <c r="D13" i="35"/>
  <c r="D14" i="35"/>
  <c r="D15" i="35"/>
  <c r="D16" i="35"/>
  <c r="D17" i="35"/>
  <c r="D18" i="35"/>
  <c r="D19" i="35"/>
  <c r="D20" i="35"/>
  <c r="D21" i="35"/>
  <c r="D22" i="35"/>
  <c r="D23" i="35"/>
  <c r="D24" i="35"/>
  <c r="D5" i="35"/>
  <c r="D32" i="34"/>
  <c r="D33" i="34"/>
  <c r="D34" i="34"/>
  <c r="D35" i="34"/>
  <c r="D36" i="34"/>
  <c r="D37" i="34"/>
  <c r="D38" i="34"/>
  <c r="D39" i="34"/>
  <c r="D40" i="34"/>
  <c r="D41" i="34"/>
  <c r="D42" i="34"/>
  <c r="D43" i="34"/>
  <c r="D44" i="34"/>
  <c r="D45" i="34"/>
  <c r="D46" i="34"/>
  <c r="D47" i="34"/>
  <c r="D48" i="34"/>
  <c r="D49" i="34"/>
  <c r="D50" i="34"/>
  <c r="D31" i="34"/>
  <c r="D6" i="34"/>
  <c r="D7" i="34"/>
  <c r="D8" i="34"/>
  <c r="D9" i="34"/>
  <c r="D10" i="34"/>
  <c r="D11" i="34"/>
  <c r="D12" i="34"/>
  <c r="D13" i="34"/>
  <c r="D14" i="34"/>
  <c r="D15" i="34"/>
  <c r="D16" i="34"/>
  <c r="D17" i="34"/>
  <c r="D18" i="34"/>
  <c r="D19" i="34"/>
  <c r="D20" i="34"/>
  <c r="D21" i="34"/>
  <c r="D22" i="34"/>
  <c r="D23" i="34"/>
  <c r="D24" i="34"/>
  <c r="D5" i="34"/>
  <c r="D32" i="3"/>
  <c r="D33" i="3"/>
  <c r="D34" i="3"/>
  <c r="D35" i="3"/>
  <c r="D36" i="3"/>
  <c r="D37" i="3"/>
  <c r="D38" i="3"/>
  <c r="D39" i="3"/>
  <c r="D40" i="3"/>
  <c r="D41" i="3"/>
  <c r="D42" i="3"/>
  <c r="D43" i="3"/>
  <c r="D44" i="3"/>
  <c r="D45" i="3"/>
  <c r="D46" i="3"/>
  <c r="D47" i="3"/>
  <c r="D48" i="3"/>
  <c r="D49" i="3"/>
  <c r="D50" i="3"/>
  <c r="D31" i="3"/>
  <c r="D5" i="3"/>
  <c r="D32" i="33"/>
  <c r="D33" i="33"/>
  <c r="D34" i="33"/>
  <c r="D35" i="33"/>
  <c r="D36" i="33"/>
  <c r="D37" i="33"/>
  <c r="D38" i="33"/>
  <c r="D39" i="33"/>
  <c r="D40" i="33"/>
  <c r="D41" i="33"/>
  <c r="D42" i="33"/>
  <c r="D43" i="33"/>
  <c r="D44" i="33"/>
  <c r="D45" i="33"/>
  <c r="D46" i="33"/>
  <c r="D47" i="33"/>
  <c r="D48" i="33"/>
  <c r="D49" i="33"/>
  <c r="D50" i="33"/>
  <c r="B15" i="13" l="1"/>
  <c r="A11" i="11"/>
  <c r="G50" i="41"/>
  <c r="G49" i="41"/>
  <c r="G48" i="41"/>
  <c r="G47" i="41"/>
  <c r="G46" i="41"/>
  <c r="G45" i="41"/>
  <c r="G44" i="41"/>
  <c r="G43" i="41"/>
  <c r="G42" i="41"/>
  <c r="G41" i="41"/>
  <c r="G40" i="41"/>
  <c r="G39" i="41"/>
  <c r="G38" i="41"/>
  <c r="G37" i="41"/>
  <c r="G36" i="41"/>
  <c r="G35" i="41"/>
  <c r="G34" i="41"/>
  <c r="G33" i="41"/>
  <c r="G32" i="41"/>
  <c r="G31" i="41"/>
  <c r="G24" i="41"/>
  <c r="G23" i="41"/>
  <c r="G22" i="41"/>
  <c r="G21" i="41"/>
  <c r="G20" i="41"/>
  <c r="G19" i="41"/>
  <c r="G18" i="41"/>
  <c r="G17" i="41"/>
  <c r="G16" i="41"/>
  <c r="G15" i="41"/>
  <c r="G14" i="41"/>
  <c r="G13" i="41"/>
  <c r="G12" i="41"/>
  <c r="G11" i="41"/>
  <c r="G10" i="41"/>
  <c r="G9" i="41"/>
  <c r="G8" i="41"/>
  <c r="G7" i="41"/>
  <c r="G6" i="41"/>
  <c r="G5" i="41"/>
  <c r="G50" i="40"/>
  <c r="G49" i="40"/>
  <c r="G48" i="40"/>
  <c r="G47" i="40"/>
  <c r="G46" i="40"/>
  <c r="G45" i="40"/>
  <c r="G44" i="40"/>
  <c r="G43" i="40"/>
  <c r="G42" i="40"/>
  <c r="G41" i="40"/>
  <c r="G40" i="40"/>
  <c r="G39" i="40"/>
  <c r="G38" i="40"/>
  <c r="G37" i="40"/>
  <c r="G36" i="40"/>
  <c r="G35" i="40"/>
  <c r="G34" i="40"/>
  <c r="G33" i="40"/>
  <c r="G32" i="40"/>
  <c r="G31" i="40"/>
  <c r="G24" i="40"/>
  <c r="G23" i="40"/>
  <c r="G22" i="40"/>
  <c r="G21" i="40"/>
  <c r="G20" i="40"/>
  <c r="G19" i="40"/>
  <c r="G18" i="40"/>
  <c r="G17" i="40"/>
  <c r="G16" i="40"/>
  <c r="G15" i="40"/>
  <c r="G14" i="40"/>
  <c r="G13" i="40"/>
  <c r="G12" i="40"/>
  <c r="G11" i="40"/>
  <c r="G10" i="40"/>
  <c r="G9" i="40"/>
  <c r="G8" i="40"/>
  <c r="G7" i="40"/>
  <c r="G6" i="40"/>
  <c r="G5" i="40"/>
  <c r="G50" i="39"/>
  <c r="G49" i="39"/>
  <c r="G48" i="39"/>
  <c r="G47" i="39"/>
  <c r="G46" i="39"/>
  <c r="G45" i="39"/>
  <c r="G44" i="39"/>
  <c r="G43" i="39"/>
  <c r="G42" i="39"/>
  <c r="G41" i="39"/>
  <c r="G40" i="39"/>
  <c r="G39" i="39"/>
  <c r="G38" i="39"/>
  <c r="G37" i="39"/>
  <c r="G36" i="39"/>
  <c r="G35" i="39"/>
  <c r="G34" i="39"/>
  <c r="G33" i="39"/>
  <c r="G32" i="39"/>
  <c r="G31" i="39"/>
  <c r="G24" i="39"/>
  <c r="G23" i="39"/>
  <c r="G22" i="39"/>
  <c r="G21" i="39"/>
  <c r="G20" i="39"/>
  <c r="G19" i="39"/>
  <c r="G18" i="39"/>
  <c r="G17" i="39"/>
  <c r="G16" i="39"/>
  <c r="G15" i="39"/>
  <c r="G14" i="39"/>
  <c r="G13" i="39"/>
  <c r="G12" i="39"/>
  <c r="G11" i="39"/>
  <c r="G10" i="39"/>
  <c r="G9" i="39"/>
  <c r="G8" i="39"/>
  <c r="G7" i="39"/>
  <c r="G6" i="39"/>
  <c r="G5" i="39"/>
  <c r="G49" i="37"/>
  <c r="G48" i="37"/>
  <c r="G47" i="37"/>
  <c r="G46" i="37"/>
  <c r="G45" i="37"/>
  <c r="G44" i="37"/>
  <c r="G43" i="37"/>
  <c r="G42" i="37"/>
  <c r="G41" i="37"/>
  <c r="G40" i="37"/>
  <c r="G39" i="37"/>
  <c r="G38" i="37"/>
  <c r="G37" i="37"/>
  <c r="G36" i="37"/>
  <c r="G35" i="37"/>
  <c r="G34" i="37"/>
  <c r="G33" i="37"/>
  <c r="G32" i="37"/>
  <c r="G31" i="37"/>
  <c r="G24" i="37"/>
  <c r="G23" i="37"/>
  <c r="G22" i="37"/>
  <c r="G21" i="37"/>
  <c r="G20" i="37"/>
  <c r="G19" i="37"/>
  <c r="G18" i="37"/>
  <c r="G17" i="37"/>
  <c r="G16" i="37"/>
  <c r="G15" i="37"/>
  <c r="G14" i="37"/>
  <c r="G13" i="37"/>
  <c r="G12" i="37"/>
  <c r="G11" i="37"/>
  <c r="G10" i="37"/>
  <c r="G9" i="37"/>
  <c r="G8" i="37"/>
  <c r="G7" i="37"/>
  <c r="G6" i="37"/>
  <c r="G5" i="37"/>
  <c r="G50" i="35"/>
  <c r="G49" i="35"/>
  <c r="G48" i="35"/>
  <c r="G47" i="35"/>
  <c r="G46" i="35"/>
  <c r="G45" i="35"/>
  <c r="G44" i="35"/>
  <c r="G43" i="35"/>
  <c r="G42" i="35"/>
  <c r="G41" i="35"/>
  <c r="G40" i="35"/>
  <c r="G39" i="35"/>
  <c r="G38" i="35"/>
  <c r="G37" i="35"/>
  <c r="G36" i="35"/>
  <c r="G35" i="35"/>
  <c r="G34" i="35"/>
  <c r="G33" i="35"/>
  <c r="G32" i="35"/>
  <c r="G31" i="35"/>
  <c r="G24" i="35"/>
  <c r="G23" i="35"/>
  <c r="G22" i="35"/>
  <c r="G21" i="35"/>
  <c r="G20" i="35"/>
  <c r="G19" i="35"/>
  <c r="G18" i="35"/>
  <c r="G17" i="35"/>
  <c r="G16" i="35"/>
  <c r="G15" i="35"/>
  <c r="G14" i="35"/>
  <c r="G13" i="35"/>
  <c r="G12" i="35"/>
  <c r="G11" i="35"/>
  <c r="G10" i="35"/>
  <c r="G9" i="35"/>
  <c r="G8" i="35"/>
  <c r="G7" i="35"/>
  <c r="G6" i="35"/>
  <c r="G50" i="34"/>
  <c r="G49" i="34"/>
  <c r="G48" i="34"/>
  <c r="G47" i="34"/>
  <c r="G46" i="34"/>
  <c r="G45" i="34"/>
  <c r="G44" i="34"/>
  <c r="G43" i="34"/>
  <c r="G42" i="34"/>
  <c r="G41" i="34"/>
  <c r="G40" i="34"/>
  <c r="G39" i="34"/>
  <c r="G38" i="34"/>
  <c r="G37" i="34"/>
  <c r="G36" i="34"/>
  <c r="G35" i="34"/>
  <c r="G34" i="34"/>
  <c r="G33" i="34"/>
  <c r="G32" i="34"/>
  <c r="G31" i="34"/>
  <c r="G24" i="34"/>
  <c r="G23" i="34"/>
  <c r="G22" i="34"/>
  <c r="G21" i="34"/>
  <c r="G20" i="34"/>
  <c r="G19" i="34"/>
  <c r="G18" i="34"/>
  <c r="G17" i="34"/>
  <c r="G16" i="34"/>
  <c r="G15" i="34"/>
  <c r="G14" i="34"/>
  <c r="G13" i="34"/>
  <c r="G12" i="34"/>
  <c r="G11" i="34"/>
  <c r="G10" i="34"/>
  <c r="G9" i="34"/>
  <c r="G8" i="34"/>
  <c r="G7" i="34"/>
  <c r="G6" i="34"/>
  <c r="G5" i="34"/>
  <c r="G50" i="33"/>
  <c r="G49" i="33"/>
  <c r="G48" i="33"/>
  <c r="G47" i="33"/>
  <c r="G46" i="33"/>
  <c r="G45" i="33"/>
  <c r="G44" i="33"/>
  <c r="G43" i="33"/>
  <c r="G42" i="33"/>
  <c r="G41" i="33"/>
  <c r="G40" i="33"/>
  <c r="G39" i="33"/>
  <c r="G38" i="33"/>
  <c r="G37" i="33"/>
  <c r="G36" i="33"/>
  <c r="G35" i="33"/>
  <c r="G34" i="33"/>
  <c r="G33" i="33"/>
  <c r="G32" i="33"/>
  <c r="G31" i="33"/>
  <c r="G24" i="33"/>
  <c r="G23" i="33"/>
  <c r="G22" i="33"/>
  <c r="G21" i="33"/>
  <c r="G20" i="33"/>
  <c r="G19" i="33"/>
  <c r="G18" i="33"/>
  <c r="G17" i="33"/>
  <c r="G16" i="33"/>
  <c r="G15" i="33"/>
  <c r="G14" i="33"/>
  <c r="G13" i="33"/>
  <c r="G12" i="33"/>
  <c r="G11" i="33"/>
  <c r="G10" i="33"/>
  <c r="G9" i="33"/>
  <c r="G8" i="33"/>
  <c r="G7" i="33"/>
  <c r="G6" i="33"/>
  <c r="G5" i="33"/>
  <c r="B16" i="13" l="1"/>
  <c r="A12" i="11"/>
  <c r="G6" i="3"/>
  <c r="G7" i="3"/>
  <c r="G8" i="3"/>
  <c r="G9" i="3"/>
  <c r="G10" i="3"/>
  <c r="G11" i="3"/>
  <c r="G12" i="3"/>
  <c r="G13" i="3"/>
  <c r="G14" i="3"/>
  <c r="G15" i="3"/>
  <c r="G16" i="3"/>
  <c r="G17" i="3"/>
  <c r="G18" i="3"/>
  <c r="G19" i="3"/>
  <c r="G20" i="3"/>
  <c r="G21" i="3"/>
  <c r="G22" i="3"/>
  <c r="G23" i="3"/>
  <c r="G24" i="3"/>
  <c r="G5" i="3"/>
  <c r="B17" i="13" l="1"/>
  <c r="A13" i="11"/>
  <c r="D6" i="37"/>
  <c r="D7" i="37"/>
  <c r="D8" i="37"/>
  <c r="D9" i="37"/>
  <c r="D10" i="37"/>
  <c r="D11" i="37"/>
  <c r="D12" i="37"/>
  <c r="D13" i="37"/>
  <c r="D14" i="37"/>
  <c r="D15" i="37"/>
  <c r="D16" i="37"/>
  <c r="D17" i="37"/>
  <c r="D18" i="37"/>
  <c r="D19" i="37"/>
  <c r="D20" i="37"/>
  <c r="D21" i="37"/>
  <c r="D22" i="37"/>
  <c r="D23" i="37"/>
  <c r="D24" i="37"/>
  <c r="D6" i="33"/>
  <c r="D7" i="33"/>
  <c r="D8" i="33"/>
  <c r="D9" i="33"/>
  <c r="D10" i="33"/>
  <c r="D11" i="33"/>
  <c r="D12" i="33"/>
  <c r="D13" i="33"/>
  <c r="D14" i="33"/>
  <c r="D15" i="33"/>
  <c r="D16" i="33"/>
  <c r="D17" i="33"/>
  <c r="D18" i="33"/>
  <c r="D19" i="33"/>
  <c r="D20" i="33"/>
  <c r="D21" i="33"/>
  <c r="D22" i="33"/>
  <c r="D23" i="33"/>
  <c r="D24" i="33"/>
  <c r="B18" i="13" l="1"/>
  <c r="A14" i="11"/>
  <c r="P50" i="41"/>
  <c r="O50" i="41"/>
  <c r="N50" i="41"/>
  <c r="M50" i="41"/>
  <c r="L50" i="41"/>
  <c r="K50" i="41"/>
  <c r="I50" i="41"/>
  <c r="P49" i="41"/>
  <c r="O49" i="41"/>
  <c r="N49" i="41"/>
  <c r="M49" i="41"/>
  <c r="L49" i="41"/>
  <c r="I49" i="41" s="1"/>
  <c r="K49" i="41"/>
  <c r="P48" i="41"/>
  <c r="O48" i="41"/>
  <c r="N48" i="41"/>
  <c r="M48" i="41"/>
  <c r="L48" i="41"/>
  <c r="I48" i="41" s="1"/>
  <c r="K48" i="41"/>
  <c r="P47" i="41"/>
  <c r="O47" i="41"/>
  <c r="N47" i="41"/>
  <c r="M47" i="41"/>
  <c r="L47" i="41"/>
  <c r="K47" i="41"/>
  <c r="I47" i="41"/>
  <c r="P46" i="41"/>
  <c r="O46" i="41"/>
  <c r="N46" i="41"/>
  <c r="M46" i="41"/>
  <c r="L46" i="41"/>
  <c r="I46" i="41" s="1"/>
  <c r="K46" i="41"/>
  <c r="P45" i="41"/>
  <c r="O45" i="41"/>
  <c r="N45" i="41"/>
  <c r="M45" i="41"/>
  <c r="L45" i="41"/>
  <c r="I45" i="41" s="1"/>
  <c r="K45" i="41"/>
  <c r="P44" i="41"/>
  <c r="O44" i="41"/>
  <c r="N44" i="41"/>
  <c r="M44" i="41"/>
  <c r="L44" i="41"/>
  <c r="K44" i="41"/>
  <c r="I44" i="41"/>
  <c r="P43" i="41"/>
  <c r="O43" i="41"/>
  <c r="N43" i="41"/>
  <c r="M43" i="41"/>
  <c r="L43" i="41"/>
  <c r="K43" i="41"/>
  <c r="I43" i="41"/>
  <c r="P42" i="41"/>
  <c r="O42" i="41"/>
  <c r="N42" i="41"/>
  <c r="M42" i="41"/>
  <c r="L42" i="41"/>
  <c r="K42" i="41"/>
  <c r="I42" i="41"/>
  <c r="P41" i="41"/>
  <c r="O41" i="41"/>
  <c r="N41" i="41"/>
  <c r="M41" i="41"/>
  <c r="L41" i="41"/>
  <c r="I41" i="41" s="1"/>
  <c r="K41" i="41"/>
  <c r="P40" i="41"/>
  <c r="O40" i="41"/>
  <c r="N40" i="41"/>
  <c r="M40" i="41"/>
  <c r="L40" i="41"/>
  <c r="I40" i="41" s="1"/>
  <c r="K40" i="41"/>
  <c r="P39" i="41"/>
  <c r="O39" i="41"/>
  <c r="N39" i="41"/>
  <c r="M39" i="41"/>
  <c r="L39" i="41"/>
  <c r="I39" i="41" s="1"/>
  <c r="K39" i="41"/>
  <c r="P38" i="41"/>
  <c r="O38" i="41"/>
  <c r="N38" i="41"/>
  <c r="M38" i="41"/>
  <c r="L38" i="41"/>
  <c r="I38" i="41" s="1"/>
  <c r="K38" i="41"/>
  <c r="P37" i="41"/>
  <c r="O37" i="41"/>
  <c r="N37" i="41"/>
  <c r="M37" i="41"/>
  <c r="L37" i="41"/>
  <c r="I37" i="41" s="1"/>
  <c r="K37" i="41"/>
  <c r="N36" i="41"/>
  <c r="M36" i="41"/>
  <c r="P36" i="41" s="1"/>
  <c r="L36" i="41"/>
  <c r="I36" i="41" s="1"/>
  <c r="K36" i="41"/>
  <c r="O36" i="41" s="1"/>
  <c r="N35" i="41"/>
  <c r="M35" i="41"/>
  <c r="P35" i="41" s="1"/>
  <c r="L35" i="41"/>
  <c r="I35" i="41" s="1"/>
  <c r="K35" i="41"/>
  <c r="O35" i="41" s="1"/>
  <c r="N34" i="41"/>
  <c r="M34" i="41"/>
  <c r="P34" i="41" s="1"/>
  <c r="L34" i="41"/>
  <c r="I34" i="41" s="1"/>
  <c r="K34" i="41"/>
  <c r="O34" i="41" s="1"/>
  <c r="N33" i="41"/>
  <c r="M33" i="41"/>
  <c r="P33" i="41" s="1"/>
  <c r="L33" i="41"/>
  <c r="I33" i="41" s="1"/>
  <c r="K33" i="41"/>
  <c r="O33" i="41" s="1"/>
  <c r="N32" i="41"/>
  <c r="M32" i="41"/>
  <c r="P32" i="41" s="1"/>
  <c r="L32" i="41"/>
  <c r="I32" i="41" s="1"/>
  <c r="K32" i="41"/>
  <c r="O32" i="41" s="1"/>
  <c r="N31" i="41"/>
  <c r="M31" i="41"/>
  <c r="P31" i="41" s="1"/>
  <c r="L31" i="41"/>
  <c r="I31" i="41" s="1"/>
  <c r="K31" i="41"/>
  <c r="O31" i="41" s="1"/>
  <c r="P24" i="41"/>
  <c r="O24" i="41"/>
  <c r="N24" i="41"/>
  <c r="M24" i="41"/>
  <c r="L24" i="41"/>
  <c r="I24" i="41" s="1"/>
  <c r="K24" i="41"/>
  <c r="P23" i="41"/>
  <c r="O23" i="41"/>
  <c r="N23" i="41"/>
  <c r="M23" i="41"/>
  <c r="L23" i="41"/>
  <c r="K23" i="41"/>
  <c r="I23" i="41"/>
  <c r="P22" i="41"/>
  <c r="O22" i="41"/>
  <c r="N22" i="41"/>
  <c r="M22" i="41"/>
  <c r="L22" i="41"/>
  <c r="I22" i="41" s="1"/>
  <c r="K22" i="41"/>
  <c r="P21" i="41"/>
  <c r="O21" i="41"/>
  <c r="N21" i="41"/>
  <c r="M21" i="41"/>
  <c r="L21" i="41"/>
  <c r="K21" i="41"/>
  <c r="I21" i="41"/>
  <c r="P20" i="41"/>
  <c r="O20" i="41"/>
  <c r="N20" i="41"/>
  <c r="M20" i="41"/>
  <c r="L20" i="41"/>
  <c r="K20" i="41"/>
  <c r="I20" i="41"/>
  <c r="P19" i="41"/>
  <c r="O19" i="41"/>
  <c r="N19" i="41"/>
  <c r="M19" i="41"/>
  <c r="L19" i="41"/>
  <c r="K19" i="41"/>
  <c r="I19" i="41"/>
  <c r="P18" i="41"/>
  <c r="O18" i="41"/>
  <c r="N18" i="41"/>
  <c r="M18" i="41"/>
  <c r="L18" i="41"/>
  <c r="K18" i="41"/>
  <c r="I18" i="41"/>
  <c r="P17" i="41"/>
  <c r="O17" i="41"/>
  <c r="N17" i="41"/>
  <c r="M17" i="41"/>
  <c r="L17" i="41"/>
  <c r="I17" i="41" s="1"/>
  <c r="K17" i="41"/>
  <c r="P16" i="41"/>
  <c r="O16" i="41"/>
  <c r="N16" i="41"/>
  <c r="M16" i="41"/>
  <c r="L16" i="41"/>
  <c r="I16" i="41" s="1"/>
  <c r="K16" i="41"/>
  <c r="P15" i="41"/>
  <c r="O15" i="41"/>
  <c r="N15" i="41"/>
  <c r="M15" i="41"/>
  <c r="L15" i="41"/>
  <c r="K15" i="41"/>
  <c r="I15" i="41"/>
  <c r="P14" i="41"/>
  <c r="O14" i="41"/>
  <c r="N14" i="41"/>
  <c r="M14" i="41"/>
  <c r="L14" i="41"/>
  <c r="I14" i="41" s="1"/>
  <c r="K14" i="41"/>
  <c r="P13" i="41"/>
  <c r="O13" i="41"/>
  <c r="N13" i="41"/>
  <c r="M13" i="41"/>
  <c r="L13" i="41"/>
  <c r="K13" i="41"/>
  <c r="I13" i="41"/>
  <c r="P12" i="41"/>
  <c r="O12" i="41"/>
  <c r="N12" i="41"/>
  <c r="M12" i="41"/>
  <c r="L12" i="41"/>
  <c r="K12" i="41"/>
  <c r="I12" i="41"/>
  <c r="P11" i="41"/>
  <c r="O11" i="41"/>
  <c r="N11" i="41"/>
  <c r="M11" i="41"/>
  <c r="L11" i="41"/>
  <c r="K11" i="41"/>
  <c r="I11" i="41"/>
  <c r="N10" i="41"/>
  <c r="M10" i="41"/>
  <c r="P10" i="41" s="1"/>
  <c r="L10" i="41"/>
  <c r="I10" i="41" s="1"/>
  <c r="K10" i="41"/>
  <c r="O10" i="41" s="1"/>
  <c r="N9" i="41"/>
  <c r="M9" i="41"/>
  <c r="P9" i="41" s="1"/>
  <c r="L9" i="41"/>
  <c r="I9" i="41" s="1"/>
  <c r="K9" i="41"/>
  <c r="O9" i="41" s="1"/>
  <c r="N8" i="41"/>
  <c r="M8" i="41"/>
  <c r="P8" i="41" s="1"/>
  <c r="L8" i="41"/>
  <c r="I8" i="41" s="1"/>
  <c r="K8" i="41"/>
  <c r="O8" i="41" s="1"/>
  <c r="N7" i="41"/>
  <c r="M7" i="41"/>
  <c r="P7" i="41" s="1"/>
  <c r="L7" i="41"/>
  <c r="I7" i="41" s="1"/>
  <c r="K7" i="41"/>
  <c r="O7" i="41" s="1"/>
  <c r="N6" i="41"/>
  <c r="M6" i="41"/>
  <c r="P6" i="41" s="1"/>
  <c r="L6" i="41"/>
  <c r="I6" i="41" s="1"/>
  <c r="K6" i="41"/>
  <c r="O6" i="41" s="1"/>
  <c r="N5" i="41"/>
  <c r="M5" i="41"/>
  <c r="P5" i="41" s="1"/>
  <c r="L5" i="41"/>
  <c r="I5" i="41" s="1"/>
  <c r="K5" i="41"/>
  <c r="O5" i="41" s="1"/>
  <c r="P50" i="40"/>
  <c r="O50" i="40"/>
  <c r="N50" i="40"/>
  <c r="M50" i="40"/>
  <c r="L50" i="40"/>
  <c r="I50" i="40" s="1"/>
  <c r="K50" i="40"/>
  <c r="P49" i="40"/>
  <c r="O49" i="40"/>
  <c r="N49" i="40"/>
  <c r="M49" i="40"/>
  <c r="L49" i="40"/>
  <c r="I49" i="40" s="1"/>
  <c r="K49" i="40"/>
  <c r="P48" i="40"/>
  <c r="O48" i="40"/>
  <c r="N48" i="40"/>
  <c r="M48" i="40"/>
  <c r="L48" i="40"/>
  <c r="I48" i="40" s="1"/>
  <c r="K48" i="40"/>
  <c r="P47" i="40"/>
  <c r="O47" i="40"/>
  <c r="N47" i="40"/>
  <c r="M47" i="40"/>
  <c r="L47" i="40"/>
  <c r="I47" i="40" s="1"/>
  <c r="K47" i="40"/>
  <c r="P46" i="40"/>
  <c r="O46" i="40"/>
  <c r="N46" i="40"/>
  <c r="M46" i="40"/>
  <c r="L46" i="40"/>
  <c r="K46" i="40"/>
  <c r="I46" i="40"/>
  <c r="P45" i="40"/>
  <c r="O45" i="40"/>
  <c r="N45" i="40"/>
  <c r="M45" i="40"/>
  <c r="L45" i="40"/>
  <c r="K45" i="40"/>
  <c r="I45" i="40"/>
  <c r="P44" i="40"/>
  <c r="O44" i="40"/>
  <c r="N44" i="40"/>
  <c r="M44" i="40"/>
  <c r="L44" i="40"/>
  <c r="K44" i="40"/>
  <c r="I44" i="40"/>
  <c r="P43" i="40"/>
  <c r="O43" i="40"/>
  <c r="N43" i="40"/>
  <c r="M43" i="40"/>
  <c r="L43" i="40"/>
  <c r="I43" i="40" s="1"/>
  <c r="K43" i="40"/>
  <c r="P42" i="40"/>
  <c r="O42" i="40"/>
  <c r="N42" i="40"/>
  <c r="M42" i="40"/>
  <c r="L42" i="40"/>
  <c r="I42" i="40" s="1"/>
  <c r="K42" i="40"/>
  <c r="P41" i="40"/>
  <c r="O41" i="40"/>
  <c r="N41" i="40"/>
  <c r="M41" i="40"/>
  <c r="L41" i="40"/>
  <c r="K41" i="40"/>
  <c r="I41" i="40"/>
  <c r="P40" i="40"/>
  <c r="O40" i="40"/>
  <c r="N40" i="40"/>
  <c r="M40" i="40"/>
  <c r="L40" i="40"/>
  <c r="I40" i="40" s="1"/>
  <c r="K40" i="40"/>
  <c r="P39" i="40"/>
  <c r="O39" i="40"/>
  <c r="N39" i="40"/>
  <c r="M39" i="40"/>
  <c r="L39" i="40"/>
  <c r="I39" i="40" s="1"/>
  <c r="K39" i="40"/>
  <c r="P38" i="40"/>
  <c r="O38" i="40"/>
  <c r="N38" i="40"/>
  <c r="M38" i="40"/>
  <c r="L38" i="40"/>
  <c r="K38" i="40"/>
  <c r="I38" i="40"/>
  <c r="P37" i="40"/>
  <c r="O37" i="40"/>
  <c r="N37" i="40"/>
  <c r="M37" i="40"/>
  <c r="L37" i="40"/>
  <c r="K37" i="40"/>
  <c r="I37" i="40"/>
  <c r="N36" i="40"/>
  <c r="M36" i="40"/>
  <c r="P36" i="40" s="1"/>
  <c r="L36" i="40"/>
  <c r="I36" i="40" s="1"/>
  <c r="K36" i="40"/>
  <c r="O36" i="40" s="1"/>
  <c r="N35" i="40"/>
  <c r="M35" i="40"/>
  <c r="P35" i="40" s="1"/>
  <c r="L35" i="40"/>
  <c r="I35" i="40" s="1"/>
  <c r="K35" i="40"/>
  <c r="O35" i="40" s="1"/>
  <c r="N34" i="40"/>
  <c r="M34" i="40"/>
  <c r="P34" i="40" s="1"/>
  <c r="L34" i="40"/>
  <c r="I34" i="40" s="1"/>
  <c r="K34" i="40"/>
  <c r="O34" i="40" s="1"/>
  <c r="N33" i="40"/>
  <c r="M33" i="40"/>
  <c r="P33" i="40" s="1"/>
  <c r="L33" i="40"/>
  <c r="I33" i="40" s="1"/>
  <c r="K33" i="40"/>
  <c r="O33" i="40" s="1"/>
  <c r="N32" i="40"/>
  <c r="M32" i="40"/>
  <c r="P32" i="40" s="1"/>
  <c r="L32" i="40"/>
  <c r="I32" i="40" s="1"/>
  <c r="K32" i="40"/>
  <c r="O32" i="40" s="1"/>
  <c r="N31" i="40"/>
  <c r="M31" i="40"/>
  <c r="P31" i="40" s="1"/>
  <c r="L31" i="40"/>
  <c r="I31" i="40" s="1"/>
  <c r="K31" i="40"/>
  <c r="O31" i="40" s="1"/>
  <c r="P24" i="40"/>
  <c r="O24" i="40"/>
  <c r="N24" i="40"/>
  <c r="M24" i="40"/>
  <c r="L24" i="40"/>
  <c r="I24" i="40" s="1"/>
  <c r="K24" i="40"/>
  <c r="P23" i="40"/>
  <c r="O23" i="40"/>
  <c r="N23" i="40"/>
  <c r="M23" i="40"/>
  <c r="L23" i="40"/>
  <c r="I23" i="40" s="1"/>
  <c r="K23" i="40"/>
  <c r="P22" i="40"/>
  <c r="O22" i="40"/>
  <c r="N22" i="40"/>
  <c r="M22" i="40"/>
  <c r="L22" i="40"/>
  <c r="I22" i="40" s="1"/>
  <c r="K22" i="40"/>
  <c r="P21" i="40"/>
  <c r="O21" i="40"/>
  <c r="N21" i="40"/>
  <c r="M21" i="40"/>
  <c r="L21" i="40"/>
  <c r="K21" i="40"/>
  <c r="I21" i="40"/>
  <c r="P20" i="40"/>
  <c r="O20" i="40"/>
  <c r="N20" i="40"/>
  <c r="M20" i="40"/>
  <c r="L20" i="40"/>
  <c r="I20" i="40" s="1"/>
  <c r="K20" i="40"/>
  <c r="P19" i="40"/>
  <c r="O19" i="40"/>
  <c r="N19" i="40"/>
  <c r="M19" i="40"/>
  <c r="L19" i="40"/>
  <c r="K19" i="40"/>
  <c r="I19" i="40"/>
  <c r="P18" i="40"/>
  <c r="O18" i="40"/>
  <c r="N18" i="40"/>
  <c r="M18" i="40"/>
  <c r="L18" i="40"/>
  <c r="K18" i="40"/>
  <c r="I18" i="40"/>
  <c r="P17" i="40"/>
  <c r="O17" i="40"/>
  <c r="N17" i="40"/>
  <c r="M17" i="40"/>
  <c r="L17" i="40"/>
  <c r="I17" i="40" s="1"/>
  <c r="K17" i="40"/>
  <c r="P16" i="40"/>
  <c r="O16" i="40"/>
  <c r="N16" i="40"/>
  <c r="M16" i="40"/>
  <c r="L16" i="40"/>
  <c r="I16" i="40" s="1"/>
  <c r="K16" i="40"/>
  <c r="P15" i="40"/>
  <c r="O15" i="40"/>
  <c r="N15" i="40"/>
  <c r="M15" i="40"/>
  <c r="L15" i="40"/>
  <c r="I15" i="40" s="1"/>
  <c r="K15" i="40"/>
  <c r="P14" i="40"/>
  <c r="O14" i="40"/>
  <c r="N14" i="40"/>
  <c r="M14" i="40"/>
  <c r="L14" i="40"/>
  <c r="I14" i="40" s="1"/>
  <c r="K14" i="40"/>
  <c r="P13" i="40"/>
  <c r="O13" i="40"/>
  <c r="N13" i="40"/>
  <c r="M13" i="40"/>
  <c r="L13" i="40"/>
  <c r="K13" i="40"/>
  <c r="I13" i="40"/>
  <c r="P12" i="40"/>
  <c r="O12" i="40"/>
  <c r="N12" i="40"/>
  <c r="M12" i="40"/>
  <c r="L12" i="40"/>
  <c r="I12" i="40" s="1"/>
  <c r="K12" i="40"/>
  <c r="P11" i="40"/>
  <c r="O11" i="40"/>
  <c r="N11" i="40"/>
  <c r="M11" i="40"/>
  <c r="L11" i="40"/>
  <c r="K11" i="40"/>
  <c r="I11" i="40"/>
  <c r="N10" i="40"/>
  <c r="M10" i="40"/>
  <c r="P10" i="40" s="1"/>
  <c r="L10" i="40"/>
  <c r="I10" i="40" s="1"/>
  <c r="K10" i="40"/>
  <c r="O10" i="40" s="1"/>
  <c r="N9" i="40"/>
  <c r="M9" i="40"/>
  <c r="P9" i="40" s="1"/>
  <c r="L9" i="40"/>
  <c r="I9" i="40" s="1"/>
  <c r="K9" i="40"/>
  <c r="O9" i="40" s="1"/>
  <c r="N8" i="40"/>
  <c r="M8" i="40"/>
  <c r="P8" i="40" s="1"/>
  <c r="L8" i="40"/>
  <c r="I8" i="40" s="1"/>
  <c r="K8" i="40"/>
  <c r="O8" i="40" s="1"/>
  <c r="N7" i="40"/>
  <c r="M7" i="40"/>
  <c r="P7" i="40" s="1"/>
  <c r="L7" i="40"/>
  <c r="I7" i="40" s="1"/>
  <c r="K7" i="40"/>
  <c r="O7" i="40" s="1"/>
  <c r="N6" i="40"/>
  <c r="M6" i="40"/>
  <c r="P6" i="40" s="1"/>
  <c r="L6" i="40"/>
  <c r="I6" i="40" s="1"/>
  <c r="K6" i="40"/>
  <c r="O6" i="40" s="1"/>
  <c r="N5" i="40"/>
  <c r="M5" i="40"/>
  <c r="P5" i="40" s="1"/>
  <c r="L5" i="40"/>
  <c r="I5" i="40" s="1"/>
  <c r="K5" i="40"/>
  <c r="O5" i="40" s="1"/>
  <c r="P50" i="39"/>
  <c r="O50" i="39"/>
  <c r="N50" i="39"/>
  <c r="M50" i="39"/>
  <c r="L50" i="39"/>
  <c r="I50" i="39" s="1"/>
  <c r="K50" i="39"/>
  <c r="P49" i="39"/>
  <c r="O49" i="39"/>
  <c r="N49" i="39"/>
  <c r="M49" i="39"/>
  <c r="L49" i="39"/>
  <c r="I49" i="39" s="1"/>
  <c r="K49" i="39"/>
  <c r="P48" i="39"/>
  <c r="O48" i="39"/>
  <c r="N48" i="39"/>
  <c r="M48" i="39"/>
  <c r="L48" i="39"/>
  <c r="K48" i="39"/>
  <c r="I48" i="39"/>
  <c r="P47" i="39"/>
  <c r="O47" i="39"/>
  <c r="N47" i="39"/>
  <c r="M47" i="39"/>
  <c r="L47" i="39"/>
  <c r="K47" i="39"/>
  <c r="I47" i="39"/>
  <c r="P46" i="39"/>
  <c r="O46" i="39"/>
  <c r="N46" i="39"/>
  <c r="M46" i="39"/>
  <c r="L46" i="39"/>
  <c r="K46" i="39"/>
  <c r="I46" i="39"/>
  <c r="P45" i="39"/>
  <c r="O45" i="39"/>
  <c r="N45" i="39"/>
  <c r="M45" i="39"/>
  <c r="L45" i="39"/>
  <c r="I45" i="39" s="1"/>
  <c r="K45" i="39"/>
  <c r="P44" i="39"/>
  <c r="O44" i="39"/>
  <c r="N44" i="39"/>
  <c r="M44" i="39"/>
  <c r="L44" i="39"/>
  <c r="I44" i="39" s="1"/>
  <c r="K44" i="39"/>
  <c r="P43" i="39"/>
  <c r="O43" i="39"/>
  <c r="N43" i="39"/>
  <c r="M43" i="39"/>
  <c r="L43" i="39"/>
  <c r="K43" i="39"/>
  <c r="I43" i="39"/>
  <c r="P42" i="39"/>
  <c r="O42" i="39"/>
  <c r="N42" i="39"/>
  <c r="M42" i="39"/>
  <c r="L42" i="39"/>
  <c r="I42" i="39" s="1"/>
  <c r="K42" i="39"/>
  <c r="P41" i="39"/>
  <c r="O41" i="39"/>
  <c r="N41" i="39"/>
  <c r="M41" i="39"/>
  <c r="L41" i="39"/>
  <c r="I41" i="39" s="1"/>
  <c r="K41" i="39"/>
  <c r="P40" i="39"/>
  <c r="O40" i="39"/>
  <c r="N40" i="39"/>
  <c r="M40" i="39"/>
  <c r="L40" i="39"/>
  <c r="K40" i="39"/>
  <c r="I40" i="39"/>
  <c r="P39" i="39"/>
  <c r="O39" i="39"/>
  <c r="N39" i="39"/>
  <c r="M39" i="39"/>
  <c r="L39" i="39"/>
  <c r="K39" i="39"/>
  <c r="I39" i="39"/>
  <c r="P38" i="39"/>
  <c r="O38" i="39"/>
  <c r="N38" i="39"/>
  <c r="M38" i="39"/>
  <c r="L38" i="39"/>
  <c r="K38" i="39"/>
  <c r="I38" i="39"/>
  <c r="P37" i="39"/>
  <c r="O37" i="39"/>
  <c r="N37" i="39"/>
  <c r="M37" i="39"/>
  <c r="L37" i="39"/>
  <c r="I37" i="39" s="1"/>
  <c r="K37" i="39"/>
  <c r="N36" i="39"/>
  <c r="M36" i="39"/>
  <c r="P36" i="39" s="1"/>
  <c r="L36" i="39"/>
  <c r="I36" i="39" s="1"/>
  <c r="K36" i="39"/>
  <c r="O36" i="39" s="1"/>
  <c r="N35" i="39"/>
  <c r="M35" i="39"/>
  <c r="P35" i="39" s="1"/>
  <c r="L35" i="39"/>
  <c r="I35" i="39" s="1"/>
  <c r="K35" i="39"/>
  <c r="O35" i="39" s="1"/>
  <c r="N34" i="39"/>
  <c r="M34" i="39"/>
  <c r="P34" i="39" s="1"/>
  <c r="L34" i="39"/>
  <c r="I34" i="39" s="1"/>
  <c r="K34" i="39"/>
  <c r="O34" i="39" s="1"/>
  <c r="N33" i="39"/>
  <c r="M33" i="39"/>
  <c r="P33" i="39" s="1"/>
  <c r="L33" i="39"/>
  <c r="I33" i="39" s="1"/>
  <c r="K33" i="39"/>
  <c r="O33" i="39" s="1"/>
  <c r="N32" i="39"/>
  <c r="M32" i="39"/>
  <c r="P32" i="39" s="1"/>
  <c r="L32" i="39"/>
  <c r="I32" i="39" s="1"/>
  <c r="K32" i="39"/>
  <c r="O32" i="39" s="1"/>
  <c r="N31" i="39"/>
  <c r="M31" i="39"/>
  <c r="P31" i="39" s="1"/>
  <c r="L31" i="39"/>
  <c r="I31" i="39" s="1"/>
  <c r="K31" i="39"/>
  <c r="O31" i="39" s="1"/>
  <c r="P24" i="39"/>
  <c r="O24" i="39"/>
  <c r="N24" i="39"/>
  <c r="M24" i="39"/>
  <c r="L24" i="39"/>
  <c r="I24" i="39" s="1"/>
  <c r="K24" i="39"/>
  <c r="P23" i="39"/>
  <c r="O23" i="39"/>
  <c r="N23" i="39"/>
  <c r="M23" i="39"/>
  <c r="L23" i="39"/>
  <c r="K23" i="39"/>
  <c r="I23" i="39"/>
  <c r="P22" i="39"/>
  <c r="O22" i="39"/>
  <c r="N22" i="39"/>
  <c r="M22" i="39"/>
  <c r="L22" i="39"/>
  <c r="K22" i="39"/>
  <c r="I22" i="39"/>
  <c r="P21" i="39"/>
  <c r="O21" i="39"/>
  <c r="N21" i="39"/>
  <c r="M21" i="39"/>
  <c r="L21" i="39"/>
  <c r="K21" i="39"/>
  <c r="I21" i="39"/>
  <c r="P20" i="39"/>
  <c r="O20" i="39"/>
  <c r="N20" i="39"/>
  <c r="M20" i="39"/>
  <c r="L20" i="39"/>
  <c r="K20" i="39"/>
  <c r="I20" i="39"/>
  <c r="P19" i="39"/>
  <c r="O19" i="39"/>
  <c r="N19" i="39"/>
  <c r="M19" i="39"/>
  <c r="L19" i="39"/>
  <c r="K19" i="39"/>
  <c r="I19" i="39"/>
  <c r="P18" i="39"/>
  <c r="O18" i="39"/>
  <c r="N18" i="39"/>
  <c r="M18" i="39"/>
  <c r="L18" i="39"/>
  <c r="K18" i="39"/>
  <c r="I18" i="39"/>
  <c r="P17" i="39"/>
  <c r="O17" i="39"/>
  <c r="N17" i="39"/>
  <c r="M17" i="39"/>
  <c r="L17" i="39"/>
  <c r="I17" i="39" s="1"/>
  <c r="K17" i="39"/>
  <c r="P16" i="39"/>
  <c r="O16" i="39"/>
  <c r="N16" i="39"/>
  <c r="M16" i="39"/>
  <c r="L16" i="39"/>
  <c r="I16" i="39" s="1"/>
  <c r="K16" i="39"/>
  <c r="P15" i="39"/>
  <c r="O15" i="39"/>
  <c r="N15" i="39"/>
  <c r="M15" i="39"/>
  <c r="L15" i="39"/>
  <c r="K15" i="39"/>
  <c r="I15" i="39"/>
  <c r="P14" i="39"/>
  <c r="O14" i="39"/>
  <c r="N14" i="39"/>
  <c r="M14" i="39"/>
  <c r="L14" i="39"/>
  <c r="K14" i="39"/>
  <c r="I14" i="39"/>
  <c r="P13" i="39"/>
  <c r="O13" i="39"/>
  <c r="N13" i="39"/>
  <c r="M13" i="39"/>
  <c r="L13" i="39"/>
  <c r="K13" i="39"/>
  <c r="I13" i="39"/>
  <c r="P12" i="39"/>
  <c r="O12" i="39"/>
  <c r="N12" i="39"/>
  <c r="M12" i="39"/>
  <c r="L12" i="39"/>
  <c r="K12" i="39"/>
  <c r="I12" i="39"/>
  <c r="P11" i="39"/>
  <c r="O11" i="39"/>
  <c r="N11" i="39"/>
  <c r="M11" i="39"/>
  <c r="L11" i="39"/>
  <c r="K11" i="39"/>
  <c r="I11" i="39"/>
  <c r="N10" i="39"/>
  <c r="M10" i="39"/>
  <c r="P10" i="39" s="1"/>
  <c r="L10" i="39"/>
  <c r="I10" i="39" s="1"/>
  <c r="K10" i="39"/>
  <c r="O10" i="39" s="1"/>
  <c r="N9" i="39"/>
  <c r="M9" i="39"/>
  <c r="P9" i="39" s="1"/>
  <c r="L9" i="39"/>
  <c r="I9" i="39" s="1"/>
  <c r="K9" i="39"/>
  <c r="O9" i="39" s="1"/>
  <c r="N8" i="39"/>
  <c r="M8" i="39"/>
  <c r="P8" i="39" s="1"/>
  <c r="L8" i="39"/>
  <c r="I8" i="39" s="1"/>
  <c r="K8" i="39"/>
  <c r="O8" i="39" s="1"/>
  <c r="N7" i="39"/>
  <c r="M7" i="39"/>
  <c r="P7" i="39" s="1"/>
  <c r="L7" i="39"/>
  <c r="I7" i="39" s="1"/>
  <c r="K7" i="39"/>
  <c r="O7" i="39" s="1"/>
  <c r="N6" i="39"/>
  <c r="M6" i="39"/>
  <c r="P6" i="39" s="1"/>
  <c r="L6" i="39"/>
  <c r="I6" i="39" s="1"/>
  <c r="K6" i="39"/>
  <c r="O6" i="39" s="1"/>
  <c r="N5" i="39"/>
  <c r="M5" i="39"/>
  <c r="P5" i="39" s="1"/>
  <c r="L5" i="39"/>
  <c r="I5" i="39" s="1"/>
  <c r="K5" i="39"/>
  <c r="O5" i="39" s="1"/>
  <c r="P50" i="38"/>
  <c r="O50" i="38"/>
  <c r="N50" i="38"/>
  <c r="M50" i="38"/>
  <c r="L50" i="38"/>
  <c r="I50" i="38" s="1"/>
  <c r="K50" i="38"/>
  <c r="P49" i="38"/>
  <c r="O49" i="38"/>
  <c r="N49" i="38"/>
  <c r="M49" i="38"/>
  <c r="L49" i="38"/>
  <c r="I49" i="38" s="1"/>
  <c r="K49" i="38"/>
  <c r="P48" i="38"/>
  <c r="O48" i="38"/>
  <c r="N48" i="38"/>
  <c r="M48" i="38"/>
  <c r="L48" i="38"/>
  <c r="I48" i="38" s="1"/>
  <c r="K48" i="38"/>
  <c r="P47" i="38"/>
  <c r="O47" i="38"/>
  <c r="N47" i="38"/>
  <c r="M47" i="38"/>
  <c r="L47" i="38"/>
  <c r="K47" i="38"/>
  <c r="I47" i="38"/>
  <c r="P46" i="38"/>
  <c r="O46" i="38"/>
  <c r="N46" i="38"/>
  <c r="M46" i="38"/>
  <c r="L46" i="38"/>
  <c r="K46" i="38"/>
  <c r="I46" i="38"/>
  <c r="P45" i="38"/>
  <c r="O45" i="38"/>
  <c r="N45" i="38"/>
  <c r="M45" i="38"/>
  <c r="L45" i="38"/>
  <c r="K45" i="38"/>
  <c r="I45" i="38"/>
  <c r="P44" i="38"/>
  <c r="O44" i="38"/>
  <c r="N44" i="38"/>
  <c r="M44" i="38"/>
  <c r="L44" i="38"/>
  <c r="K44" i="38"/>
  <c r="I44" i="38"/>
  <c r="P43" i="38"/>
  <c r="O43" i="38"/>
  <c r="N43" i="38"/>
  <c r="M43" i="38"/>
  <c r="L43" i="38"/>
  <c r="I43" i="38" s="1"/>
  <c r="K43" i="38"/>
  <c r="P42" i="38"/>
  <c r="O42" i="38"/>
  <c r="N42" i="38"/>
  <c r="M42" i="38"/>
  <c r="L42" i="38"/>
  <c r="I42" i="38" s="1"/>
  <c r="K42" i="38"/>
  <c r="P41" i="38"/>
  <c r="O41" i="38"/>
  <c r="N41" i="38"/>
  <c r="M41" i="38"/>
  <c r="L41" i="38"/>
  <c r="I41" i="38" s="1"/>
  <c r="K41" i="38"/>
  <c r="P40" i="38"/>
  <c r="O40" i="38"/>
  <c r="N40" i="38"/>
  <c r="M40" i="38"/>
  <c r="L40" i="38"/>
  <c r="I40" i="38" s="1"/>
  <c r="K40" i="38"/>
  <c r="P39" i="38"/>
  <c r="O39" i="38"/>
  <c r="N39" i="38"/>
  <c r="M39" i="38"/>
  <c r="L39" i="38"/>
  <c r="K39" i="38"/>
  <c r="I39" i="38"/>
  <c r="P38" i="38"/>
  <c r="O38" i="38"/>
  <c r="N38" i="38"/>
  <c r="M38" i="38"/>
  <c r="L38" i="38"/>
  <c r="K38" i="38"/>
  <c r="I38" i="38"/>
  <c r="P37" i="38"/>
  <c r="O37" i="38"/>
  <c r="N37" i="38"/>
  <c r="M37" i="38"/>
  <c r="L37" i="38"/>
  <c r="K37" i="38"/>
  <c r="I37" i="38"/>
  <c r="N36" i="38"/>
  <c r="M36" i="38"/>
  <c r="P36" i="38" s="1"/>
  <c r="L36" i="38"/>
  <c r="I36" i="38" s="1"/>
  <c r="K36" i="38"/>
  <c r="O36" i="38" s="1"/>
  <c r="N35" i="38"/>
  <c r="M35" i="38"/>
  <c r="P35" i="38" s="1"/>
  <c r="L35" i="38"/>
  <c r="I35" i="38" s="1"/>
  <c r="K35" i="38"/>
  <c r="O35" i="38" s="1"/>
  <c r="N34" i="38"/>
  <c r="M34" i="38"/>
  <c r="P34" i="38" s="1"/>
  <c r="L34" i="38"/>
  <c r="I34" i="38" s="1"/>
  <c r="K34" i="38"/>
  <c r="O34" i="38" s="1"/>
  <c r="N33" i="38"/>
  <c r="M33" i="38"/>
  <c r="P33" i="38" s="1"/>
  <c r="L33" i="38"/>
  <c r="I33" i="38" s="1"/>
  <c r="K33" i="38"/>
  <c r="O33" i="38" s="1"/>
  <c r="N32" i="38"/>
  <c r="M32" i="38"/>
  <c r="P32" i="38" s="1"/>
  <c r="L32" i="38"/>
  <c r="I32" i="38" s="1"/>
  <c r="K32" i="38"/>
  <c r="O32" i="38" s="1"/>
  <c r="N31" i="38"/>
  <c r="M31" i="38"/>
  <c r="P31" i="38" s="1"/>
  <c r="L31" i="38"/>
  <c r="I31" i="38" s="1"/>
  <c r="K31" i="38"/>
  <c r="O31" i="38" s="1"/>
  <c r="P24" i="38"/>
  <c r="O24" i="38"/>
  <c r="N24" i="38"/>
  <c r="M24" i="38"/>
  <c r="L24" i="38"/>
  <c r="I24" i="38" s="1"/>
  <c r="K24" i="38"/>
  <c r="P23" i="38"/>
  <c r="O23" i="38"/>
  <c r="N23" i="38"/>
  <c r="M23" i="38"/>
  <c r="L23" i="38"/>
  <c r="I23" i="38" s="1"/>
  <c r="K23" i="38"/>
  <c r="P22" i="38"/>
  <c r="O22" i="38"/>
  <c r="N22" i="38"/>
  <c r="M22" i="38"/>
  <c r="L22" i="38"/>
  <c r="K22" i="38"/>
  <c r="I22" i="38"/>
  <c r="P21" i="38"/>
  <c r="O21" i="38"/>
  <c r="N21" i="38"/>
  <c r="M21" i="38"/>
  <c r="L21" i="38"/>
  <c r="K21" i="38"/>
  <c r="I21" i="38"/>
  <c r="P20" i="38"/>
  <c r="O20" i="38"/>
  <c r="N20" i="38"/>
  <c r="M20" i="38"/>
  <c r="L20" i="38"/>
  <c r="I20" i="38" s="1"/>
  <c r="K20" i="38"/>
  <c r="P19" i="38"/>
  <c r="O19" i="38"/>
  <c r="N19" i="38"/>
  <c r="M19" i="38"/>
  <c r="L19" i="38"/>
  <c r="K19" i="38"/>
  <c r="I19" i="38"/>
  <c r="P18" i="38"/>
  <c r="O18" i="38"/>
  <c r="N18" i="38"/>
  <c r="M18" i="38"/>
  <c r="L18" i="38"/>
  <c r="K18" i="38"/>
  <c r="I18" i="38"/>
  <c r="P17" i="38"/>
  <c r="O17" i="38"/>
  <c r="N17" i="38"/>
  <c r="M17" i="38"/>
  <c r="L17" i="38"/>
  <c r="I17" i="38" s="1"/>
  <c r="K17" i="38"/>
  <c r="P16" i="38"/>
  <c r="O16" i="38"/>
  <c r="N16" i="38"/>
  <c r="M16" i="38"/>
  <c r="L16" i="38"/>
  <c r="I16" i="38" s="1"/>
  <c r="K16" i="38"/>
  <c r="P15" i="38"/>
  <c r="O15" i="38"/>
  <c r="N15" i="38"/>
  <c r="M15" i="38"/>
  <c r="L15" i="38"/>
  <c r="I15" i="38" s="1"/>
  <c r="K15" i="38"/>
  <c r="P14" i="38"/>
  <c r="O14" i="38"/>
  <c r="N14" i="38"/>
  <c r="M14" i="38"/>
  <c r="L14" i="38"/>
  <c r="K14" i="38"/>
  <c r="I14" i="38"/>
  <c r="P13" i="38"/>
  <c r="O13" i="38"/>
  <c r="N13" i="38"/>
  <c r="M13" i="38"/>
  <c r="L13" i="38"/>
  <c r="K13" i="38"/>
  <c r="I13" i="38"/>
  <c r="P12" i="38"/>
  <c r="O12" i="38"/>
  <c r="N12" i="38"/>
  <c r="M12" i="38"/>
  <c r="L12" i="38"/>
  <c r="I12" i="38" s="1"/>
  <c r="K12" i="38"/>
  <c r="P11" i="38"/>
  <c r="O11" i="38"/>
  <c r="N11" i="38"/>
  <c r="M11" i="38"/>
  <c r="L11" i="38"/>
  <c r="K11" i="38"/>
  <c r="I11" i="38"/>
  <c r="N10" i="38"/>
  <c r="M10" i="38"/>
  <c r="P10" i="38" s="1"/>
  <c r="L10" i="38"/>
  <c r="I10" i="38" s="1"/>
  <c r="K10" i="38"/>
  <c r="O10" i="38" s="1"/>
  <c r="N9" i="38"/>
  <c r="M9" i="38"/>
  <c r="P9" i="38" s="1"/>
  <c r="L9" i="38"/>
  <c r="I9" i="38" s="1"/>
  <c r="K9" i="38"/>
  <c r="O9" i="38" s="1"/>
  <c r="N8" i="38"/>
  <c r="M8" i="38"/>
  <c r="P8" i="38" s="1"/>
  <c r="L8" i="38"/>
  <c r="I8" i="38" s="1"/>
  <c r="K8" i="38"/>
  <c r="O8" i="38" s="1"/>
  <c r="N7" i="38"/>
  <c r="M7" i="38"/>
  <c r="P7" i="38" s="1"/>
  <c r="L7" i="38"/>
  <c r="I7" i="38" s="1"/>
  <c r="K7" i="38"/>
  <c r="O7" i="38" s="1"/>
  <c r="N6" i="38"/>
  <c r="M6" i="38"/>
  <c r="P6" i="38" s="1"/>
  <c r="L6" i="38"/>
  <c r="I6" i="38" s="1"/>
  <c r="K6" i="38"/>
  <c r="O6" i="38" s="1"/>
  <c r="N5" i="38"/>
  <c r="M5" i="38"/>
  <c r="P5" i="38" s="1"/>
  <c r="L5" i="38"/>
  <c r="I5" i="38" s="1"/>
  <c r="K5" i="38"/>
  <c r="O5" i="38" s="1"/>
  <c r="P50" i="37"/>
  <c r="O50" i="37"/>
  <c r="N50" i="37"/>
  <c r="M50" i="37"/>
  <c r="L50" i="37"/>
  <c r="K50" i="37"/>
  <c r="P49" i="37"/>
  <c r="O49" i="37"/>
  <c r="N49" i="37"/>
  <c r="M49" i="37"/>
  <c r="L49" i="37"/>
  <c r="K49" i="37"/>
  <c r="P48" i="37"/>
  <c r="O48" i="37"/>
  <c r="N48" i="37"/>
  <c r="M48" i="37"/>
  <c r="L48" i="37"/>
  <c r="K48" i="37"/>
  <c r="P47" i="37"/>
  <c r="O47" i="37"/>
  <c r="N47" i="37"/>
  <c r="M47" i="37"/>
  <c r="L47" i="37"/>
  <c r="K47" i="37"/>
  <c r="P46" i="37"/>
  <c r="O46" i="37"/>
  <c r="N46" i="37"/>
  <c r="M46" i="37"/>
  <c r="L46" i="37"/>
  <c r="K46" i="37"/>
  <c r="P45" i="37"/>
  <c r="O45" i="37"/>
  <c r="N45" i="37"/>
  <c r="M45" i="37"/>
  <c r="L45" i="37"/>
  <c r="K45" i="37"/>
  <c r="P44" i="37"/>
  <c r="O44" i="37"/>
  <c r="N44" i="37"/>
  <c r="M44" i="37"/>
  <c r="L44" i="37"/>
  <c r="K44" i="37"/>
  <c r="P43" i="37"/>
  <c r="O43" i="37"/>
  <c r="N43" i="37"/>
  <c r="M43" i="37"/>
  <c r="L43" i="37"/>
  <c r="K43" i="37"/>
  <c r="P42" i="37"/>
  <c r="O42" i="37"/>
  <c r="N42" i="37"/>
  <c r="M42" i="37"/>
  <c r="L42" i="37"/>
  <c r="K42" i="37"/>
  <c r="P41" i="37"/>
  <c r="O41" i="37"/>
  <c r="N41" i="37"/>
  <c r="M41" i="37"/>
  <c r="L41" i="37"/>
  <c r="K41" i="37"/>
  <c r="P40" i="37"/>
  <c r="O40" i="37"/>
  <c r="N40" i="37"/>
  <c r="M40" i="37"/>
  <c r="L40" i="37"/>
  <c r="K40" i="37"/>
  <c r="P39" i="37"/>
  <c r="O39" i="37"/>
  <c r="N39" i="37"/>
  <c r="M39" i="37"/>
  <c r="L39" i="37"/>
  <c r="K39" i="37"/>
  <c r="P38" i="37"/>
  <c r="O38" i="37"/>
  <c r="N38" i="37"/>
  <c r="M38" i="37"/>
  <c r="L38" i="37"/>
  <c r="K38" i="37"/>
  <c r="P37" i="37"/>
  <c r="O37" i="37"/>
  <c r="N37" i="37"/>
  <c r="M37" i="37"/>
  <c r="L37" i="37"/>
  <c r="K37" i="37"/>
  <c r="N36" i="37"/>
  <c r="M36" i="37"/>
  <c r="P36" i="37" s="1"/>
  <c r="L36" i="37"/>
  <c r="K36" i="37"/>
  <c r="O36" i="37" s="1"/>
  <c r="N35" i="37"/>
  <c r="M35" i="37"/>
  <c r="P35" i="37" s="1"/>
  <c r="L35" i="37"/>
  <c r="K35" i="37"/>
  <c r="O35" i="37" s="1"/>
  <c r="N34" i="37"/>
  <c r="M34" i="37"/>
  <c r="P34" i="37" s="1"/>
  <c r="L34" i="37"/>
  <c r="K34" i="37"/>
  <c r="O34" i="37" s="1"/>
  <c r="N33" i="37"/>
  <c r="M33" i="37"/>
  <c r="P33" i="37" s="1"/>
  <c r="L33" i="37"/>
  <c r="K33" i="37"/>
  <c r="O33" i="37" s="1"/>
  <c r="N32" i="37"/>
  <c r="M32" i="37"/>
  <c r="P32" i="37" s="1"/>
  <c r="L32" i="37"/>
  <c r="K32" i="37"/>
  <c r="O32" i="37" s="1"/>
  <c r="N31" i="37"/>
  <c r="M31" i="37"/>
  <c r="P31" i="37" s="1"/>
  <c r="L31" i="37"/>
  <c r="I31" i="37" s="1"/>
  <c r="K31" i="37"/>
  <c r="O31" i="37" s="1"/>
  <c r="P24" i="37"/>
  <c r="O24" i="37"/>
  <c r="N24" i="37"/>
  <c r="M24" i="37"/>
  <c r="L24" i="37"/>
  <c r="I24" i="37" s="1"/>
  <c r="K24" i="37"/>
  <c r="P23" i="37"/>
  <c r="O23" i="37"/>
  <c r="N23" i="37"/>
  <c r="M23" i="37"/>
  <c r="L23" i="37"/>
  <c r="K23" i="37"/>
  <c r="I23" i="37"/>
  <c r="P22" i="37"/>
  <c r="O22" i="37"/>
  <c r="N22" i="37"/>
  <c r="M22" i="37"/>
  <c r="L22" i="37"/>
  <c r="I22" i="37" s="1"/>
  <c r="K22" i="37"/>
  <c r="P21" i="37"/>
  <c r="O21" i="37"/>
  <c r="N21" i="37"/>
  <c r="M21" i="37"/>
  <c r="L21" i="37"/>
  <c r="K21" i="37"/>
  <c r="I21" i="37"/>
  <c r="P20" i="37"/>
  <c r="O20" i="37"/>
  <c r="N20" i="37"/>
  <c r="M20" i="37"/>
  <c r="L20" i="37"/>
  <c r="K20" i="37"/>
  <c r="I20" i="37"/>
  <c r="P19" i="37"/>
  <c r="O19" i="37"/>
  <c r="N19" i="37"/>
  <c r="M19" i="37"/>
  <c r="L19" i="37"/>
  <c r="K19" i="37"/>
  <c r="I19" i="37"/>
  <c r="P18" i="37"/>
  <c r="O18" i="37"/>
  <c r="N18" i="37"/>
  <c r="M18" i="37"/>
  <c r="L18" i="37"/>
  <c r="K18" i="37"/>
  <c r="I18" i="37"/>
  <c r="P17" i="37"/>
  <c r="O17" i="37"/>
  <c r="N17" i="37"/>
  <c r="M17" i="37"/>
  <c r="L17" i="37"/>
  <c r="I17" i="37" s="1"/>
  <c r="K17" i="37"/>
  <c r="P16" i="37"/>
  <c r="O16" i="37"/>
  <c r="N16" i="37"/>
  <c r="M16" i="37"/>
  <c r="L16" i="37"/>
  <c r="I16" i="37" s="1"/>
  <c r="K16" i="37"/>
  <c r="P15" i="37"/>
  <c r="O15" i="37"/>
  <c r="N15" i="37"/>
  <c r="M15" i="37"/>
  <c r="L15" i="37"/>
  <c r="K15" i="37"/>
  <c r="I15" i="37"/>
  <c r="P14" i="37"/>
  <c r="O14" i="37"/>
  <c r="N14" i="37"/>
  <c r="M14" i="37"/>
  <c r="L14" i="37"/>
  <c r="I14" i="37" s="1"/>
  <c r="K14" i="37"/>
  <c r="P13" i="37"/>
  <c r="O13" i="37"/>
  <c r="N13" i="37"/>
  <c r="M13" i="37"/>
  <c r="L13" i="37"/>
  <c r="K13" i="37"/>
  <c r="I13" i="37"/>
  <c r="P12" i="37"/>
  <c r="O12" i="37"/>
  <c r="N12" i="37"/>
  <c r="M12" i="37"/>
  <c r="L12" i="37"/>
  <c r="K12" i="37"/>
  <c r="I12" i="37"/>
  <c r="P11" i="37"/>
  <c r="O11" i="37"/>
  <c r="N11" i="37"/>
  <c r="M11" i="37"/>
  <c r="L11" i="37"/>
  <c r="K11" i="37"/>
  <c r="I11" i="37"/>
  <c r="N10" i="37"/>
  <c r="M10" i="37"/>
  <c r="P10" i="37" s="1"/>
  <c r="L10" i="37"/>
  <c r="I10" i="37" s="1"/>
  <c r="K10" i="37"/>
  <c r="O10" i="37" s="1"/>
  <c r="N9" i="37"/>
  <c r="M9" i="37"/>
  <c r="P9" i="37" s="1"/>
  <c r="L9" i="37"/>
  <c r="I9" i="37" s="1"/>
  <c r="K9" i="37"/>
  <c r="O9" i="37" s="1"/>
  <c r="N8" i="37"/>
  <c r="M8" i="37"/>
  <c r="P8" i="37" s="1"/>
  <c r="L8" i="37"/>
  <c r="I8" i="37" s="1"/>
  <c r="K8" i="37"/>
  <c r="O8" i="37" s="1"/>
  <c r="N7" i="37"/>
  <c r="M7" i="37"/>
  <c r="P7" i="37" s="1"/>
  <c r="L7" i="37"/>
  <c r="I7" i="37" s="1"/>
  <c r="K7" i="37"/>
  <c r="O7" i="37" s="1"/>
  <c r="N6" i="37"/>
  <c r="M6" i="37"/>
  <c r="P6" i="37" s="1"/>
  <c r="L6" i="37"/>
  <c r="I6" i="37" s="1"/>
  <c r="K6" i="37"/>
  <c r="O6" i="37" s="1"/>
  <c r="N5" i="37"/>
  <c r="M5" i="37"/>
  <c r="P5" i="37" s="1"/>
  <c r="L5" i="37"/>
  <c r="I5" i="37" s="1"/>
  <c r="K5" i="37"/>
  <c r="O5" i="37" s="1"/>
  <c r="P50" i="36"/>
  <c r="O50" i="36"/>
  <c r="N50" i="36"/>
  <c r="M50" i="36"/>
  <c r="L50" i="36"/>
  <c r="K50" i="36"/>
  <c r="P49" i="36"/>
  <c r="O49" i="36"/>
  <c r="N49" i="36"/>
  <c r="M49" i="36"/>
  <c r="L49" i="36"/>
  <c r="K49" i="36"/>
  <c r="P48" i="36"/>
  <c r="O48" i="36"/>
  <c r="N48" i="36"/>
  <c r="M48" i="36"/>
  <c r="L48" i="36"/>
  <c r="K48" i="36"/>
  <c r="P47" i="36"/>
  <c r="O47" i="36"/>
  <c r="N47" i="36"/>
  <c r="M47" i="36"/>
  <c r="L47" i="36"/>
  <c r="K47" i="36"/>
  <c r="P46" i="36"/>
  <c r="O46" i="36"/>
  <c r="N46" i="36"/>
  <c r="M46" i="36"/>
  <c r="L46" i="36"/>
  <c r="K46" i="36"/>
  <c r="P45" i="36"/>
  <c r="O45" i="36"/>
  <c r="N45" i="36"/>
  <c r="M45" i="36"/>
  <c r="L45" i="36"/>
  <c r="K45" i="36"/>
  <c r="P44" i="36"/>
  <c r="O44" i="36"/>
  <c r="N44" i="36"/>
  <c r="M44" i="36"/>
  <c r="L44" i="36"/>
  <c r="K44" i="36"/>
  <c r="P43" i="36"/>
  <c r="O43" i="36"/>
  <c r="N43" i="36"/>
  <c r="M43" i="36"/>
  <c r="L43" i="36"/>
  <c r="K43" i="36"/>
  <c r="P42" i="36"/>
  <c r="O42" i="36"/>
  <c r="N42" i="36"/>
  <c r="M42" i="36"/>
  <c r="L42" i="36"/>
  <c r="K42" i="36"/>
  <c r="P41" i="36"/>
  <c r="O41" i="36"/>
  <c r="N41" i="36"/>
  <c r="M41" i="36"/>
  <c r="L41" i="36"/>
  <c r="K41" i="36"/>
  <c r="P40" i="36"/>
  <c r="O40" i="36"/>
  <c r="N40" i="36"/>
  <c r="M40" i="36"/>
  <c r="L40" i="36"/>
  <c r="K40" i="36"/>
  <c r="P39" i="36"/>
  <c r="O39" i="36"/>
  <c r="N39" i="36"/>
  <c r="M39" i="36"/>
  <c r="L39" i="36"/>
  <c r="K39" i="36"/>
  <c r="P38" i="36"/>
  <c r="O38" i="36"/>
  <c r="N38" i="36"/>
  <c r="M38" i="36"/>
  <c r="L38" i="36"/>
  <c r="K38" i="36"/>
  <c r="P37" i="36"/>
  <c r="O37" i="36"/>
  <c r="N37" i="36"/>
  <c r="M37" i="36"/>
  <c r="L37" i="36"/>
  <c r="K37" i="36"/>
  <c r="N36" i="36"/>
  <c r="M36" i="36"/>
  <c r="P36" i="36" s="1"/>
  <c r="L36" i="36"/>
  <c r="K36" i="36"/>
  <c r="O36" i="36" s="1"/>
  <c r="N35" i="36"/>
  <c r="M35" i="36"/>
  <c r="P35" i="36" s="1"/>
  <c r="L35" i="36"/>
  <c r="K35" i="36"/>
  <c r="O35" i="36" s="1"/>
  <c r="N34" i="36"/>
  <c r="M34" i="36"/>
  <c r="P34" i="36" s="1"/>
  <c r="L34" i="36"/>
  <c r="K34" i="36"/>
  <c r="O34" i="36" s="1"/>
  <c r="N33" i="36"/>
  <c r="M33" i="36"/>
  <c r="P33" i="36" s="1"/>
  <c r="L33" i="36"/>
  <c r="K33" i="36"/>
  <c r="O33" i="36" s="1"/>
  <c r="N32" i="36"/>
  <c r="M32" i="36"/>
  <c r="P32" i="36" s="1"/>
  <c r="L32" i="36"/>
  <c r="K32" i="36"/>
  <c r="O32" i="36" s="1"/>
  <c r="N31" i="36"/>
  <c r="M31" i="36"/>
  <c r="P31" i="36" s="1"/>
  <c r="L31" i="36"/>
  <c r="I31" i="36" s="1"/>
  <c r="K31" i="36"/>
  <c r="O31" i="36" s="1"/>
  <c r="P24" i="36"/>
  <c r="O24" i="36"/>
  <c r="N24" i="36"/>
  <c r="M24" i="36"/>
  <c r="L24" i="36"/>
  <c r="I24" i="36" s="1"/>
  <c r="K24" i="36"/>
  <c r="P23" i="36"/>
  <c r="O23" i="36"/>
  <c r="N23" i="36"/>
  <c r="M23" i="36"/>
  <c r="L23" i="36"/>
  <c r="I23" i="36" s="1"/>
  <c r="K23" i="36"/>
  <c r="P22" i="36"/>
  <c r="O22" i="36"/>
  <c r="N22" i="36"/>
  <c r="M22" i="36"/>
  <c r="L22" i="36"/>
  <c r="I22" i="36" s="1"/>
  <c r="K22" i="36"/>
  <c r="P21" i="36"/>
  <c r="O21" i="36"/>
  <c r="N21" i="36"/>
  <c r="M21" i="36"/>
  <c r="L21" i="36"/>
  <c r="I21" i="36" s="1"/>
  <c r="K21" i="36"/>
  <c r="P20" i="36"/>
  <c r="O20" i="36"/>
  <c r="N20" i="36"/>
  <c r="M20" i="36"/>
  <c r="L20" i="36"/>
  <c r="K20" i="36"/>
  <c r="I20" i="36"/>
  <c r="P19" i="36"/>
  <c r="O19" i="36"/>
  <c r="N19" i="36"/>
  <c r="M19" i="36"/>
  <c r="L19" i="36"/>
  <c r="K19" i="36"/>
  <c r="I19" i="36"/>
  <c r="P18" i="36"/>
  <c r="O18" i="36"/>
  <c r="N18" i="36"/>
  <c r="M18" i="36"/>
  <c r="L18" i="36"/>
  <c r="K18" i="36"/>
  <c r="I18" i="36"/>
  <c r="P17" i="36"/>
  <c r="O17" i="36"/>
  <c r="N17" i="36"/>
  <c r="M17" i="36"/>
  <c r="L17" i="36"/>
  <c r="I17" i="36" s="1"/>
  <c r="K17" i="36"/>
  <c r="P16" i="36"/>
  <c r="O16" i="36"/>
  <c r="N16" i="36"/>
  <c r="M16" i="36"/>
  <c r="L16" i="36"/>
  <c r="I16" i="36" s="1"/>
  <c r="K16" i="36"/>
  <c r="P15" i="36"/>
  <c r="O15" i="36"/>
  <c r="N15" i="36"/>
  <c r="M15" i="36"/>
  <c r="L15" i="36"/>
  <c r="I15" i="36" s="1"/>
  <c r="K15" i="36"/>
  <c r="P14" i="36"/>
  <c r="O14" i="36"/>
  <c r="N14" i="36"/>
  <c r="M14" i="36"/>
  <c r="L14" i="36"/>
  <c r="I14" i="36" s="1"/>
  <c r="K14" i="36"/>
  <c r="P13" i="36"/>
  <c r="O13" i="36"/>
  <c r="N13" i="36"/>
  <c r="M13" i="36"/>
  <c r="L13" i="36"/>
  <c r="I13" i="36" s="1"/>
  <c r="K13" i="36"/>
  <c r="P12" i="36"/>
  <c r="O12" i="36"/>
  <c r="N12" i="36"/>
  <c r="M12" i="36"/>
  <c r="L12" i="36"/>
  <c r="K12" i="36"/>
  <c r="I12" i="36"/>
  <c r="P11" i="36"/>
  <c r="O11" i="36"/>
  <c r="N11" i="36"/>
  <c r="M11" i="36"/>
  <c r="L11" i="36"/>
  <c r="K11" i="36"/>
  <c r="I11" i="36"/>
  <c r="N10" i="36"/>
  <c r="M10" i="36"/>
  <c r="P10" i="36" s="1"/>
  <c r="L10" i="36"/>
  <c r="I10" i="36" s="1"/>
  <c r="K10" i="36"/>
  <c r="O10" i="36" s="1"/>
  <c r="N9" i="36"/>
  <c r="M9" i="36"/>
  <c r="P9" i="36" s="1"/>
  <c r="L9" i="36"/>
  <c r="I9" i="36" s="1"/>
  <c r="K9" i="36"/>
  <c r="O9" i="36" s="1"/>
  <c r="N8" i="36"/>
  <c r="M8" i="36"/>
  <c r="P8" i="36" s="1"/>
  <c r="L8" i="36"/>
  <c r="I8" i="36" s="1"/>
  <c r="K8" i="36"/>
  <c r="O8" i="36" s="1"/>
  <c r="N7" i="36"/>
  <c r="M7" i="36"/>
  <c r="P7" i="36" s="1"/>
  <c r="L7" i="36"/>
  <c r="I7" i="36" s="1"/>
  <c r="K7" i="36"/>
  <c r="O7" i="36" s="1"/>
  <c r="N6" i="36"/>
  <c r="M6" i="36"/>
  <c r="P6" i="36" s="1"/>
  <c r="L6" i="36"/>
  <c r="I6" i="36" s="1"/>
  <c r="K6" i="36"/>
  <c r="O6" i="36" s="1"/>
  <c r="N5" i="36"/>
  <c r="M5" i="36"/>
  <c r="P5" i="36" s="1"/>
  <c r="L5" i="36"/>
  <c r="I5" i="36" s="1"/>
  <c r="K5" i="36"/>
  <c r="O5" i="36" s="1"/>
  <c r="P50" i="35"/>
  <c r="O50" i="35"/>
  <c r="N50" i="35"/>
  <c r="M50" i="35"/>
  <c r="L50" i="35"/>
  <c r="K50" i="35"/>
  <c r="P49" i="35"/>
  <c r="O49" i="35"/>
  <c r="N49" i="35"/>
  <c r="M49" i="35"/>
  <c r="L49" i="35"/>
  <c r="K49" i="35"/>
  <c r="P48" i="35"/>
  <c r="O48" i="35"/>
  <c r="N48" i="35"/>
  <c r="M48" i="35"/>
  <c r="L48" i="35"/>
  <c r="K48" i="35"/>
  <c r="P47" i="35"/>
  <c r="O47" i="35"/>
  <c r="N47" i="35"/>
  <c r="M47" i="35"/>
  <c r="L47" i="35"/>
  <c r="K47" i="35"/>
  <c r="P46" i="35"/>
  <c r="O46" i="35"/>
  <c r="N46" i="35"/>
  <c r="M46" i="35"/>
  <c r="L46" i="35"/>
  <c r="K46" i="35"/>
  <c r="P45" i="35"/>
  <c r="O45" i="35"/>
  <c r="N45" i="35"/>
  <c r="M45" i="35"/>
  <c r="L45" i="35"/>
  <c r="K45" i="35"/>
  <c r="P44" i="35"/>
  <c r="O44" i="35"/>
  <c r="N44" i="35"/>
  <c r="M44" i="35"/>
  <c r="L44" i="35"/>
  <c r="K44" i="35"/>
  <c r="P43" i="35"/>
  <c r="O43" i="35"/>
  <c r="N43" i="35"/>
  <c r="M43" i="35"/>
  <c r="L43" i="35"/>
  <c r="K43" i="35"/>
  <c r="P42" i="35"/>
  <c r="O42" i="35"/>
  <c r="N42" i="35"/>
  <c r="M42" i="35"/>
  <c r="L42" i="35"/>
  <c r="K42" i="35"/>
  <c r="P41" i="35"/>
  <c r="O41" i="35"/>
  <c r="N41" i="35"/>
  <c r="M41" i="35"/>
  <c r="L41" i="35"/>
  <c r="K41" i="35"/>
  <c r="P40" i="35"/>
  <c r="O40" i="35"/>
  <c r="N40" i="35"/>
  <c r="M40" i="35"/>
  <c r="L40" i="35"/>
  <c r="K40" i="35"/>
  <c r="P39" i="35"/>
  <c r="O39" i="35"/>
  <c r="N39" i="35"/>
  <c r="M39" i="35"/>
  <c r="L39" i="35"/>
  <c r="K39" i="35"/>
  <c r="P38" i="35"/>
  <c r="O38" i="35"/>
  <c r="N38" i="35"/>
  <c r="M38" i="35"/>
  <c r="L38" i="35"/>
  <c r="K38" i="35"/>
  <c r="P37" i="35"/>
  <c r="O37" i="35"/>
  <c r="N37" i="35"/>
  <c r="M37" i="35"/>
  <c r="L37" i="35"/>
  <c r="K37" i="35"/>
  <c r="N36" i="35"/>
  <c r="M36" i="35"/>
  <c r="P36" i="35" s="1"/>
  <c r="L36" i="35"/>
  <c r="K36" i="35"/>
  <c r="O36" i="35" s="1"/>
  <c r="N35" i="35"/>
  <c r="M35" i="35"/>
  <c r="P35" i="35" s="1"/>
  <c r="L35" i="35"/>
  <c r="K35" i="35"/>
  <c r="O35" i="35" s="1"/>
  <c r="N34" i="35"/>
  <c r="M34" i="35"/>
  <c r="P34" i="35" s="1"/>
  <c r="L34" i="35"/>
  <c r="K34" i="35"/>
  <c r="O34" i="35" s="1"/>
  <c r="N33" i="35"/>
  <c r="M33" i="35"/>
  <c r="P33" i="35" s="1"/>
  <c r="L33" i="35"/>
  <c r="K33" i="35"/>
  <c r="O33" i="35" s="1"/>
  <c r="N32" i="35"/>
  <c r="M32" i="35"/>
  <c r="P32" i="35" s="1"/>
  <c r="L32" i="35"/>
  <c r="K32" i="35"/>
  <c r="O32" i="35" s="1"/>
  <c r="N31" i="35"/>
  <c r="M31" i="35"/>
  <c r="P31" i="35" s="1"/>
  <c r="L31" i="35"/>
  <c r="K31" i="35"/>
  <c r="O31" i="35" s="1"/>
  <c r="P24" i="35"/>
  <c r="O24" i="35"/>
  <c r="N24" i="35"/>
  <c r="M24" i="35"/>
  <c r="L24" i="35"/>
  <c r="I24" i="35" s="1"/>
  <c r="K24" i="35"/>
  <c r="P23" i="35"/>
  <c r="O23" i="35"/>
  <c r="N23" i="35"/>
  <c r="M23" i="35"/>
  <c r="L23" i="35"/>
  <c r="I23" i="35" s="1"/>
  <c r="K23" i="35"/>
  <c r="P22" i="35"/>
  <c r="O22" i="35"/>
  <c r="N22" i="35"/>
  <c r="M22" i="35"/>
  <c r="L22" i="35"/>
  <c r="K22" i="35"/>
  <c r="I22" i="35"/>
  <c r="P21" i="35"/>
  <c r="O21" i="35"/>
  <c r="N21" i="35"/>
  <c r="M21" i="35"/>
  <c r="L21" i="35"/>
  <c r="K21" i="35"/>
  <c r="I21" i="35"/>
  <c r="P20" i="35"/>
  <c r="O20" i="35"/>
  <c r="N20" i="35"/>
  <c r="M20" i="35"/>
  <c r="L20" i="35"/>
  <c r="I20" i="35" s="1"/>
  <c r="K20" i="35"/>
  <c r="P19" i="35"/>
  <c r="O19" i="35"/>
  <c r="N19" i="35"/>
  <c r="M19" i="35"/>
  <c r="L19" i="35"/>
  <c r="K19" i="35"/>
  <c r="I19" i="35"/>
  <c r="P18" i="35"/>
  <c r="O18" i="35"/>
  <c r="N18" i="35"/>
  <c r="M18" i="35"/>
  <c r="L18" i="35"/>
  <c r="I18" i="35" s="1"/>
  <c r="K18" i="35"/>
  <c r="P17" i="35"/>
  <c r="O17" i="35"/>
  <c r="N17" i="35"/>
  <c r="M17" i="35"/>
  <c r="L17" i="35"/>
  <c r="I17" i="35" s="1"/>
  <c r="K17" i="35"/>
  <c r="P16" i="35"/>
  <c r="O16" i="35"/>
  <c r="N16" i="35"/>
  <c r="M16" i="35"/>
  <c r="L16" i="35"/>
  <c r="K16" i="35"/>
  <c r="I16" i="35"/>
  <c r="P15" i="35"/>
  <c r="O15" i="35"/>
  <c r="N15" i="35"/>
  <c r="M15" i="35"/>
  <c r="L15" i="35"/>
  <c r="I15" i="35" s="1"/>
  <c r="K15" i="35"/>
  <c r="P14" i="35"/>
  <c r="O14" i="35"/>
  <c r="N14" i="35"/>
  <c r="M14" i="35"/>
  <c r="L14" i="35"/>
  <c r="K14" i="35"/>
  <c r="I14" i="35"/>
  <c r="P13" i="35"/>
  <c r="O13" i="35"/>
  <c r="N13" i="35"/>
  <c r="M13" i="35"/>
  <c r="L13" i="35"/>
  <c r="K13" i="35"/>
  <c r="I13" i="35"/>
  <c r="P12" i="35"/>
  <c r="O12" i="35"/>
  <c r="N12" i="35"/>
  <c r="M12" i="35"/>
  <c r="L12" i="35"/>
  <c r="I12" i="35" s="1"/>
  <c r="K12" i="35"/>
  <c r="P11" i="35"/>
  <c r="O11" i="35"/>
  <c r="N11" i="35"/>
  <c r="M11" i="35"/>
  <c r="L11" i="35"/>
  <c r="K11" i="35"/>
  <c r="I11" i="35"/>
  <c r="N10" i="35"/>
  <c r="M10" i="35"/>
  <c r="P10" i="35" s="1"/>
  <c r="L10" i="35"/>
  <c r="I10" i="35" s="1"/>
  <c r="K10" i="35"/>
  <c r="O10" i="35" s="1"/>
  <c r="N9" i="35"/>
  <c r="M9" i="35"/>
  <c r="P9" i="35" s="1"/>
  <c r="L9" i="35"/>
  <c r="I9" i="35" s="1"/>
  <c r="K9" i="35"/>
  <c r="O9" i="35" s="1"/>
  <c r="N8" i="35"/>
  <c r="M8" i="35"/>
  <c r="P8" i="35" s="1"/>
  <c r="L8" i="35"/>
  <c r="I8" i="35" s="1"/>
  <c r="K8" i="35"/>
  <c r="O8" i="35" s="1"/>
  <c r="N7" i="35"/>
  <c r="M7" i="35"/>
  <c r="P7" i="35" s="1"/>
  <c r="L7" i="35"/>
  <c r="I7" i="35" s="1"/>
  <c r="K7" i="35"/>
  <c r="O7" i="35" s="1"/>
  <c r="N6" i="35"/>
  <c r="M6" i="35"/>
  <c r="P6" i="35" s="1"/>
  <c r="L6" i="35"/>
  <c r="I6" i="35" s="1"/>
  <c r="K6" i="35"/>
  <c r="O6" i="35" s="1"/>
  <c r="N5" i="35"/>
  <c r="M5" i="35"/>
  <c r="P5" i="35" s="1"/>
  <c r="L5" i="35"/>
  <c r="I5" i="35" s="1"/>
  <c r="K5" i="35"/>
  <c r="O5" i="35" s="1"/>
  <c r="P50" i="34"/>
  <c r="O50" i="34"/>
  <c r="N50" i="34"/>
  <c r="M50" i="34"/>
  <c r="L50" i="34"/>
  <c r="K50" i="34"/>
  <c r="P49" i="34"/>
  <c r="O49" i="34"/>
  <c r="N49" i="34"/>
  <c r="M49" i="34"/>
  <c r="L49" i="34"/>
  <c r="K49" i="34"/>
  <c r="P48" i="34"/>
  <c r="O48" i="34"/>
  <c r="N48" i="34"/>
  <c r="M48" i="34"/>
  <c r="L48" i="34"/>
  <c r="K48" i="34"/>
  <c r="P47" i="34"/>
  <c r="O47" i="34"/>
  <c r="N47" i="34"/>
  <c r="M47" i="34"/>
  <c r="L47" i="34"/>
  <c r="K47" i="34"/>
  <c r="P46" i="34"/>
  <c r="O46" i="34"/>
  <c r="N46" i="34"/>
  <c r="M46" i="34"/>
  <c r="L46" i="34"/>
  <c r="K46" i="34"/>
  <c r="P45" i="34"/>
  <c r="O45" i="34"/>
  <c r="N45" i="34"/>
  <c r="M45" i="34"/>
  <c r="L45" i="34"/>
  <c r="K45" i="34"/>
  <c r="P44" i="34"/>
  <c r="O44" i="34"/>
  <c r="N44" i="34"/>
  <c r="M44" i="34"/>
  <c r="L44" i="34"/>
  <c r="K44" i="34"/>
  <c r="P43" i="34"/>
  <c r="O43" i="34"/>
  <c r="N43" i="34"/>
  <c r="M43" i="34"/>
  <c r="L43" i="34"/>
  <c r="K43" i="34"/>
  <c r="P42" i="34"/>
  <c r="O42" i="34"/>
  <c r="N42" i="34"/>
  <c r="M42" i="34"/>
  <c r="L42" i="34"/>
  <c r="K42" i="34"/>
  <c r="P41" i="34"/>
  <c r="O41" i="34"/>
  <c r="N41" i="34"/>
  <c r="M41" i="34"/>
  <c r="L41" i="34"/>
  <c r="K41" i="34"/>
  <c r="P40" i="34"/>
  <c r="O40" i="34"/>
  <c r="N40" i="34"/>
  <c r="M40" i="34"/>
  <c r="L40" i="34"/>
  <c r="K40" i="34"/>
  <c r="P39" i="34"/>
  <c r="O39" i="34"/>
  <c r="N39" i="34"/>
  <c r="M39" i="34"/>
  <c r="L39" i="34"/>
  <c r="K39" i="34"/>
  <c r="P38" i="34"/>
  <c r="O38" i="34"/>
  <c r="N38" i="34"/>
  <c r="M38" i="34"/>
  <c r="L38" i="34"/>
  <c r="K38" i="34"/>
  <c r="P37" i="34"/>
  <c r="O37" i="34"/>
  <c r="N37" i="34"/>
  <c r="M37" i="34"/>
  <c r="L37" i="34"/>
  <c r="K37" i="34"/>
  <c r="N36" i="34"/>
  <c r="M36" i="34"/>
  <c r="P36" i="34" s="1"/>
  <c r="L36" i="34"/>
  <c r="K36" i="34"/>
  <c r="O36" i="34" s="1"/>
  <c r="N35" i="34"/>
  <c r="M35" i="34"/>
  <c r="P35" i="34" s="1"/>
  <c r="L35" i="34"/>
  <c r="K35" i="34"/>
  <c r="O35" i="34" s="1"/>
  <c r="N34" i="34"/>
  <c r="M34" i="34"/>
  <c r="P34" i="34" s="1"/>
  <c r="L34" i="34"/>
  <c r="K34" i="34"/>
  <c r="O34" i="34" s="1"/>
  <c r="N33" i="34"/>
  <c r="M33" i="34"/>
  <c r="P33" i="34" s="1"/>
  <c r="L33" i="34"/>
  <c r="I33" i="34" s="1"/>
  <c r="K33" i="34"/>
  <c r="O33" i="34" s="1"/>
  <c r="N32" i="34"/>
  <c r="M32" i="34"/>
  <c r="P32" i="34" s="1"/>
  <c r="L32" i="34"/>
  <c r="I32" i="34" s="1"/>
  <c r="K32" i="34"/>
  <c r="O32" i="34" s="1"/>
  <c r="N31" i="34"/>
  <c r="M31" i="34"/>
  <c r="P31" i="34" s="1"/>
  <c r="L31" i="34"/>
  <c r="I31" i="34" s="1"/>
  <c r="K31" i="34"/>
  <c r="O31" i="34" s="1"/>
  <c r="P24" i="34"/>
  <c r="O24" i="34"/>
  <c r="N24" i="34"/>
  <c r="M24" i="34"/>
  <c r="L24" i="34"/>
  <c r="I24" i="34" s="1"/>
  <c r="K24" i="34"/>
  <c r="P23" i="34"/>
  <c r="O23" i="34"/>
  <c r="N23" i="34"/>
  <c r="M23" i="34"/>
  <c r="L23" i="34"/>
  <c r="I23" i="34" s="1"/>
  <c r="K23" i="34"/>
  <c r="P22" i="34"/>
  <c r="O22" i="34"/>
  <c r="N22" i="34"/>
  <c r="M22" i="34"/>
  <c r="L22" i="34"/>
  <c r="I22" i="34" s="1"/>
  <c r="K22" i="34"/>
  <c r="P21" i="34"/>
  <c r="O21" i="34"/>
  <c r="N21" i="34"/>
  <c r="M21" i="34"/>
  <c r="L21" i="34"/>
  <c r="K21" i="34"/>
  <c r="I21" i="34"/>
  <c r="P20" i="34"/>
  <c r="O20" i="34"/>
  <c r="N20" i="34"/>
  <c r="M20" i="34"/>
  <c r="L20" i="34"/>
  <c r="I20" i="34" s="1"/>
  <c r="K20" i="34"/>
  <c r="P19" i="34"/>
  <c r="O19" i="34"/>
  <c r="N19" i="34"/>
  <c r="M19" i="34"/>
  <c r="L19" i="34"/>
  <c r="K19" i="34"/>
  <c r="I19" i="34"/>
  <c r="P18" i="34"/>
  <c r="O18" i="34"/>
  <c r="N18" i="34"/>
  <c r="M18" i="34"/>
  <c r="L18" i="34"/>
  <c r="K18" i="34"/>
  <c r="I18" i="34"/>
  <c r="P17" i="34"/>
  <c r="O17" i="34"/>
  <c r="N17" i="34"/>
  <c r="M17" i="34"/>
  <c r="L17" i="34"/>
  <c r="I17" i="34" s="1"/>
  <c r="K17" i="34"/>
  <c r="P16" i="34"/>
  <c r="O16" i="34"/>
  <c r="N16" i="34"/>
  <c r="M16" i="34"/>
  <c r="L16" i="34"/>
  <c r="I16" i="34" s="1"/>
  <c r="K16" i="34"/>
  <c r="P15" i="34"/>
  <c r="O15" i="34"/>
  <c r="N15" i="34"/>
  <c r="M15" i="34"/>
  <c r="L15" i="34"/>
  <c r="I15" i="34" s="1"/>
  <c r="K15" i="34"/>
  <c r="P14" i="34"/>
  <c r="O14" i="34"/>
  <c r="N14" i="34"/>
  <c r="M14" i="34"/>
  <c r="L14" i="34"/>
  <c r="I14" i="34" s="1"/>
  <c r="K14" i="34"/>
  <c r="P13" i="34"/>
  <c r="O13" i="34"/>
  <c r="N13" i="34"/>
  <c r="M13" i="34"/>
  <c r="L13" i="34"/>
  <c r="K13" i="34"/>
  <c r="I13" i="34"/>
  <c r="P12" i="34"/>
  <c r="O12" i="34"/>
  <c r="N12" i="34"/>
  <c r="M12" i="34"/>
  <c r="L12" i="34"/>
  <c r="I12" i="34" s="1"/>
  <c r="K12" i="34"/>
  <c r="P11" i="34"/>
  <c r="O11" i="34"/>
  <c r="N11" i="34"/>
  <c r="M11" i="34"/>
  <c r="L11" i="34"/>
  <c r="K11" i="34"/>
  <c r="I11" i="34"/>
  <c r="N10" i="34"/>
  <c r="M10" i="34"/>
  <c r="P10" i="34" s="1"/>
  <c r="L10" i="34"/>
  <c r="I10" i="34" s="1"/>
  <c r="K10" i="34"/>
  <c r="O10" i="34" s="1"/>
  <c r="N9" i="34"/>
  <c r="M9" i="34"/>
  <c r="P9" i="34" s="1"/>
  <c r="L9" i="34"/>
  <c r="I9" i="34" s="1"/>
  <c r="K9" i="34"/>
  <c r="O9" i="34" s="1"/>
  <c r="N8" i="34"/>
  <c r="M8" i="34"/>
  <c r="P8" i="34" s="1"/>
  <c r="L8" i="34"/>
  <c r="I8" i="34" s="1"/>
  <c r="K8" i="34"/>
  <c r="O8" i="34" s="1"/>
  <c r="N7" i="34"/>
  <c r="M7" i="34"/>
  <c r="P7" i="34" s="1"/>
  <c r="L7" i="34"/>
  <c r="I7" i="34" s="1"/>
  <c r="K7" i="34"/>
  <c r="O7" i="34" s="1"/>
  <c r="N6" i="34"/>
  <c r="M6" i="34"/>
  <c r="P6" i="34" s="1"/>
  <c r="L6" i="34"/>
  <c r="I6" i="34" s="1"/>
  <c r="K6" i="34"/>
  <c r="O6" i="34" s="1"/>
  <c r="N5" i="34"/>
  <c r="M5" i="34"/>
  <c r="P5" i="34" s="1"/>
  <c r="L5" i="34"/>
  <c r="I5" i="34" s="1"/>
  <c r="K5" i="34"/>
  <c r="O5" i="34" s="1"/>
  <c r="P50" i="33"/>
  <c r="O50" i="33"/>
  <c r="N50" i="33"/>
  <c r="M50" i="33"/>
  <c r="L50" i="33"/>
  <c r="K50" i="33"/>
  <c r="P49" i="33"/>
  <c r="O49" i="33"/>
  <c r="N49" i="33"/>
  <c r="M49" i="33"/>
  <c r="L49" i="33"/>
  <c r="K49" i="33"/>
  <c r="P48" i="33"/>
  <c r="O48" i="33"/>
  <c r="N48" i="33"/>
  <c r="M48" i="33"/>
  <c r="L48" i="33"/>
  <c r="K48" i="33"/>
  <c r="P47" i="33"/>
  <c r="O47" i="33"/>
  <c r="N47" i="33"/>
  <c r="M47" i="33"/>
  <c r="L47" i="33"/>
  <c r="K47" i="33"/>
  <c r="P46" i="33"/>
  <c r="O46" i="33"/>
  <c r="N46" i="33"/>
  <c r="M46" i="33"/>
  <c r="L46" i="33"/>
  <c r="K46" i="33"/>
  <c r="P45" i="33"/>
  <c r="O45" i="33"/>
  <c r="N45" i="33"/>
  <c r="M45" i="33"/>
  <c r="L45" i="33"/>
  <c r="K45" i="33"/>
  <c r="P44" i="33"/>
  <c r="O44" i="33"/>
  <c r="N44" i="33"/>
  <c r="M44" i="33"/>
  <c r="L44" i="33"/>
  <c r="K44" i="33"/>
  <c r="P43" i="33"/>
  <c r="O43" i="33"/>
  <c r="N43" i="33"/>
  <c r="M43" i="33"/>
  <c r="L43" i="33"/>
  <c r="K43" i="33"/>
  <c r="P42" i="33"/>
  <c r="O42" i="33"/>
  <c r="N42" i="33"/>
  <c r="M42" i="33"/>
  <c r="L42" i="33"/>
  <c r="K42" i="33"/>
  <c r="P41" i="33"/>
  <c r="O41" i="33"/>
  <c r="N41" i="33"/>
  <c r="M41" i="33"/>
  <c r="L41" i="33"/>
  <c r="K41" i="33"/>
  <c r="P40" i="33"/>
  <c r="O40" i="33"/>
  <c r="N40" i="33"/>
  <c r="M40" i="33"/>
  <c r="L40" i="33"/>
  <c r="K40" i="33"/>
  <c r="P39" i="33"/>
  <c r="O39" i="33"/>
  <c r="N39" i="33"/>
  <c r="M39" i="33"/>
  <c r="L39" i="33"/>
  <c r="K39" i="33"/>
  <c r="P38" i="33"/>
  <c r="O38" i="33"/>
  <c r="N38" i="33"/>
  <c r="M38" i="33"/>
  <c r="L38" i="33"/>
  <c r="K38" i="33"/>
  <c r="P37" i="33"/>
  <c r="O37" i="33"/>
  <c r="N37" i="33"/>
  <c r="M37" i="33"/>
  <c r="L37" i="33"/>
  <c r="K37" i="33"/>
  <c r="N36" i="33"/>
  <c r="M36" i="33"/>
  <c r="P36" i="33" s="1"/>
  <c r="L36" i="33"/>
  <c r="K36" i="33"/>
  <c r="O36" i="33" s="1"/>
  <c r="N35" i="33"/>
  <c r="M35" i="33"/>
  <c r="P35" i="33" s="1"/>
  <c r="L35" i="33"/>
  <c r="K35" i="33"/>
  <c r="O35" i="33" s="1"/>
  <c r="N34" i="33"/>
  <c r="M34" i="33"/>
  <c r="P34" i="33" s="1"/>
  <c r="L34" i="33"/>
  <c r="K34" i="33"/>
  <c r="O34" i="33" s="1"/>
  <c r="N33" i="33"/>
  <c r="M33" i="33"/>
  <c r="P33" i="33" s="1"/>
  <c r="L33" i="33"/>
  <c r="I33" i="33" s="1"/>
  <c r="K33" i="33"/>
  <c r="O33" i="33" s="1"/>
  <c r="N32" i="33"/>
  <c r="M32" i="33"/>
  <c r="P32" i="33" s="1"/>
  <c r="L32" i="33"/>
  <c r="I32" i="33" s="1"/>
  <c r="K32" i="33"/>
  <c r="O32" i="33" s="1"/>
  <c r="N31" i="33"/>
  <c r="M31" i="33"/>
  <c r="P31" i="33" s="1"/>
  <c r="L31" i="33"/>
  <c r="I31" i="33" s="1"/>
  <c r="K31" i="33"/>
  <c r="O31" i="33" s="1"/>
  <c r="P24" i="33"/>
  <c r="O24" i="33"/>
  <c r="N24" i="33"/>
  <c r="M24" i="33"/>
  <c r="L24" i="33"/>
  <c r="I24" i="33" s="1"/>
  <c r="K24" i="33"/>
  <c r="P23" i="33"/>
  <c r="O23" i="33"/>
  <c r="N23" i="33"/>
  <c r="M23" i="33"/>
  <c r="L23" i="33"/>
  <c r="I23" i="33" s="1"/>
  <c r="K23" i="33"/>
  <c r="P22" i="33"/>
  <c r="O22" i="33"/>
  <c r="N22" i="33"/>
  <c r="M22" i="33"/>
  <c r="L22" i="33"/>
  <c r="I22" i="33" s="1"/>
  <c r="K22" i="33"/>
  <c r="P21" i="33"/>
  <c r="O21" i="33"/>
  <c r="N21" i="33"/>
  <c r="M21" i="33"/>
  <c r="L21" i="33"/>
  <c r="I21" i="33" s="1"/>
  <c r="K21" i="33"/>
  <c r="P20" i="33"/>
  <c r="O20" i="33"/>
  <c r="N20" i="33"/>
  <c r="M20" i="33"/>
  <c r="L20" i="33"/>
  <c r="I20" i="33" s="1"/>
  <c r="K20" i="33"/>
  <c r="P19" i="33"/>
  <c r="O19" i="33"/>
  <c r="N19" i="33"/>
  <c r="M19" i="33"/>
  <c r="L19" i="33"/>
  <c r="I19" i="33" s="1"/>
  <c r="K19" i="33"/>
  <c r="P18" i="33"/>
  <c r="O18" i="33"/>
  <c r="N18" i="33"/>
  <c r="M18" i="33"/>
  <c r="L18" i="33"/>
  <c r="I18" i="33" s="1"/>
  <c r="K18" i="33"/>
  <c r="P17" i="33"/>
  <c r="O17" i="33"/>
  <c r="N17" i="33"/>
  <c r="M17" i="33"/>
  <c r="L17" i="33"/>
  <c r="I17" i="33" s="1"/>
  <c r="K17" i="33"/>
  <c r="P16" i="33"/>
  <c r="O16" i="33"/>
  <c r="N16" i="33"/>
  <c r="M16" i="33"/>
  <c r="L16" i="33"/>
  <c r="I16" i="33" s="1"/>
  <c r="K16" i="33"/>
  <c r="P15" i="33"/>
  <c r="O15" i="33"/>
  <c r="N15" i="33"/>
  <c r="M15" i="33"/>
  <c r="L15" i="33"/>
  <c r="I15" i="33" s="1"/>
  <c r="K15" i="33"/>
  <c r="P14" i="33"/>
  <c r="O14" i="33"/>
  <c r="N14" i="33"/>
  <c r="M14" i="33"/>
  <c r="L14" i="33"/>
  <c r="I14" i="33" s="1"/>
  <c r="K14" i="33"/>
  <c r="P13" i="33"/>
  <c r="O13" i="33"/>
  <c r="N13" i="33"/>
  <c r="M13" i="33"/>
  <c r="L13" i="33"/>
  <c r="I13" i="33" s="1"/>
  <c r="K13" i="33"/>
  <c r="P12" i="33"/>
  <c r="O12" i="33"/>
  <c r="N12" i="33"/>
  <c r="M12" i="33"/>
  <c r="L12" i="33"/>
  <c r="I12" i="33" s="1"/>
  <c r="K12" i="33"/>
  <c r="P11" i="33"/>
  <c r="O11" i="33"/>
  <c r="N11" i="33"/>
  <c r="M11" i="33"/>
  <c r="L11" i="33"/>
  <c r="I11" i="33" s="1"/>
  <c r="K11" i="33"/>
  <c r="N10" i="33"/>
  <c r="M10" i="33"/>
  <c r="P10" i="33" s="1"/>
  <c r="L10" i="33"/>
  <c r="I10" i="33" s="1"/>
  <c r="K10" i="33"/>
  <c r="O10" i="33" s="1"/>
  <c r="N9" i="33"/>
  <c r="M9" i="33"/>
  <c r="P9" i="33" s="1"/>
  <c r="L9" i="33"/>
  <c r="I9" i="33" s="1"/>
  <c r="K9" i="33"/>
  <c r="O9" i="33" s="1"/>
  <c r="N8" i="33"/>
  <c r="M8" i="33"/>
  <c r="P8" i="33" s="1"/>
  <c r="L8" i="33"/>
  <c r="I8" i="33" s="1"/>
  <c r="K8" i="33"/>
  <c r="O8" i="33" s="1"/>
  <c r="N7" i="33"/>
  <c r="M7" i="33"/>
  <c r="P7" i="33" s="1"/>
  <c r="L7" i="33"/>
  <c r="I7" i="33" s="1"/>
  <c r="K7" i="33"/>
  <c r="O7" i="33" s="1"/>
  <c r="N6" i="33"/>
  <c r="M6" i="33"/>
  <c r="P6" i="33" s="1"/>
  <c r="L6" i="33"/>
  <c r="I6" i="33" s="1"/>
  <c r="K6" i="33"/>
  <c r="O6" i="33" s="1"/>
  <c r="N5" i="33"/>
  <c r="M5" i="33"/>
  <c r="P5" i="33" s="1"/>
  <c r="L5" i="33"/>
  <c r="I5" i="33" s="1"/>
  <c r="K5" i="33"/>
  <c r="O5" i="33" s="1"/>
  <c r="B19" i="13" l="1"/>
  <c r="A15" i="11"/>
  <c r="O25" i="41"/>
  <c r="P51" i="41"/>
  <c r="P25" i="41"/>
  <c r="P25" i="39"/>
  <c r="O51" i="38"/>
  <c r="P25" i="36"/>
  <c r="O25" i="35"/>
  <c r="O51" i="41"/>
  <c r="O25" i="40"/>
  <c r="P25" i="40"/>
  <c r="O51" i="40"/>
  <c r="P51" i="40"/>
  <c r="O25" i="39"/>
  <c r="O51" i="39"/>
  <c r="P51" i="39"/>
  <c r="P25" i="38"/>
  <c r="O25" i="38"/>
  <c r="P51" i="38"/>
  <c r="O25" i="37"/>
  <c r="O51" i="37"/>
  <c r="P25" i="37"/>
  <c r="P51" i="37"/>
  <c r="O51" i="36"/>
  <c r="O25" i="36"/>
  <c r="P51" i="36"/>
  <c r="P25" i="35"/>
  <c r="O51" i="35"/>
  <c r="P51" i="35"/>
  <c r="O51" i="34"/>
  <c r="P25" i="34"/>
  <c r="O25" i="34"/>
  <c r="P51" i="34"/>
  <c r="O51" i="33"/>
  <c r="O25" i="33"/>
  <c r="P25" i="33"/>
  <c r="P51" i="33"/>
  <c r="P50" i="3"/>
  <c r="O50" i="3"/>
  <c r="N50" i="3"/>
  <c r="M50" i="3"/>
  <c r="L50" i="3"/>
  <c r="K50" i="3"/>
  <c r="P49" i="3"/>
  <c r="O49" i="3"/>
  <c r="N49" i="3"/>
  <c r="M49" i="3"/>
  <c r="L49" i="3"/>
  <c r="K49" i="3"/>
  <c r="P48" i="3"/>
  <c r="O48" i="3"/>
  <c r="N48" i="3"/>
  <c r="M48" i="3"/>
  <c r="L48" i="3"/>
  <c r="K48" i="3"/>
  <c r="P47" i="3"/>
  <c r="O47" i="3"/>
  <c r="N47" i="3"/>
  <c r="M47" i="3"/>
  <c r="L47" i="3"/>
  <c r="K47" i="3"/>
  <c r="P46" i="3"/>
  <c r="O46" i="3"/>
  <c r="N46" i="3"/>
  <c r="M46" i="3"/>
  <c r="L46" i="3"/>
  <c r="K46" i="3"/>
  <c r="P45" i="3"/>
  <c r="O45" i="3"/>
  <c r="N45" i="3"/>
  <c r="M45" i="3"/>
  <c r="L45" i="3"/>
  <c r="K45" i="3"/>
  <c r="P44" i="3"/>
  <c r="O44" i="3"/>
  <c r="N44" i="3"/>
  <c r="M44" i="3"/>
  <c r="L44" i="3"/>
  <c r="K44" i="3"/>
  <c r="P43" i="3"/>
  <c r="O43" i="3"/>
  <c r="N43" i="3"/>
  <c r="M43" i="3"/>
  <c r="L43" i="3"/>
  <c r="K43" i="3"/>
  <c r="P42" i="3"/>
  <c r="O42" i="3"/>
  <c r="N42" i="3"/>
  <c r="M42" i="3"/>
  <c r="L42" i="3"/>
  <c r="K42" i="3"/>
  <c r="P41" i="3"/>
  <c r="O41" i="3"/>
  <c r="N41" i="3"/>
  <c r="M41" i="3"/>
  <c r="L41" i="3"/>
  <c r="K41" i="3"/>
  <c r="P40" i="3"/>
  <c r="O40" i="3"/>
  <c r="N40" i="3"/>
  <c r="M40" i="3"/>
  <c r="L40" i="3"/>
  <c r="K40" i="3"/>
  <c r="P39" i="3"/>
  <c r="O39" i="3"/>
  <c r="N39" i="3"/>
  <c r="M39" i="3"/>
  <c r="L39" i="3"/>
  <c r="K39" i="3"/>
  <c r="P38" i="3"/>
  <c r="O38" i="3"/>
  <c r="N38" i="3"/>
  <c r="M38" i="3"/>
  <c r="L38" i="3"/>
  <c r="K38" i="3"/>
  <c r="P37" i="3"/>
  <c r="O37" i="3"/>
  <c r="N37" i="3"/>
  <c r="M37" i="3"/>
  <c r="L37" i="3"/>
  <c r="K37" i="3"/>
  <c r="N36" i="3"/>
  <c r="M36" i="3"/>
  <c r="P36" i="3" s="1"/>
  <c r="L36" i="3"/>
  <c r="K36" i="3"/>
  <c r="O36" i="3" s="1"/>
  <c r="N35" i="3"/>
  <c r="M35" i="3"/>
  <c r="P35" i="3" s="1"/>
  <c r="L35" i="3"/>
  <c r="K35" i="3"/>
  <c r="O35" i="3" s="1"/>
  <c r="N34" i="3"/>
  <c r="M34" i="3"/>
  <c r="P34" i="3" s="1"/>
  <c r="L34" i="3"/>
  <c r="K34" i="3"/>
  <c r="O34" i="3" s="1"/>
  <c r="N33" i="3"/>
  <c r="M33" i="3"/>
  <c r="P33" i="3" s="1"/>
  <c r="L33" i="3"/>
  <c r="I33" i="3" s="1"/>
  <c r="K33" i="3"/>
  <c r="O33" i="3" s="1"/>
  <c r="N32" i="3"/>
  <c r="M32" i="3"/>
  <c r="P32" i="3" s="1"/>
  <c r="L32" i="3"/>
  <c r="I32" i="3" s="1"/>
  <c r="K32" i="3"/>
  <c r="O32" i="3" s="1"/>
  <c r="N31" i="3"/>
  <c r="M31" i="3"/>
  <c r="P31" i="3" s="1"/>
  <c r="L31" i="3"/>
  <c r="I31" i="3" s="1"/>
  <c r="K31" i="3"/>
  <c r="O31" i="3" s="1"/>
  <c r="P11" i="3"/>
  <c r="P12" i="3"/>
  <c r="P13" i="3"/>
  <c r="P14" i="3"/>
  <c r="P15" i="3"/>
  <c r="P16" i="3"/>
  <c r="P17" i="3"/>
  <c r="P18" i="3"/>
  <c r="P19" i="3"/>
  <c r="P20" i="3"/>
  <c r="P21" i="3"/>
  <c r="P22" i="3"/>
  <c r="P23" i="3"/>
  <c r="P24" i="3"/>
  <c r="O11" i="3"/>
  <c r="O12" i="3"/>
  <c r="O13" i="3"/>
  <c r="O14" i="3"/>
  <c r="O15" i="3"/>
  <c r="O16" i="3"/>
  <c r="O17" i="3"/>
  <c r="O18" i="3"/>
  <c r="O19" i="3"/>
  <c r="O20" i="3"/>
  <c r="O21" i="3"/>
  <c r="O22" i="3"/>
  <c r="O23" i="3"/>
  <c r="O24" i="3"/>
  <c r="B20" i="13" l="1"/>
  <c r="A16" i="11"/>
  <c r="P51" i="3"/>
  <c r="O51" i="3"/>
  <c r="N6" i="3"/>
  <c r="N7" i="3"/>
  <c r="N8" i="3"/>
  <c r="N9" i="3"/>
  <c r="N10" i="3"/>
  <c r="N11" i="3"/>
  <c r="N12" i="3"/>
  <c r="N13" i="3"/>
  <c r="N14" i="3"/>
  <c r="N15" i="3"/>
  <c r="N16" i="3"/>
  <c r="N17" i="3"/>
  <c r="N18" i="3"/>
  <c r="N19" i="3"/>
  <c r="N20" i="3"/>
  <c r="N21" i="3"/>
  <c r="N22" i="3"/>
  <c r="N23" i="3"/>
  <c r="N24" i="3"/>
  <c r="N5" i="3"/>
  <c r="L6" i="3"/>
  <c r="I6" i="3" s="1"/>
  <c r="L7" i="3"/>
  <c r="I7" i="3" s="1"/>
  <c r="L8" i="3"/>
  <c r="I8" i="3" s="1"/>
  <c r="L9" i="3"/>
  <c r="I9" i="3" s="1"/>
  <c r="L10" i="3"/>
  <c r="I10" i="3" s="1"/>
  <c r="L11" i="3"/>
  <c r="I11" i="3" s="1"/>
  <c r="L12" i="3"/>
  <c r="I12" i="3" s="1"/>
  <c r="L13" i="3"/>
  <c r="I13" i="3" s="1"/>
  <c r="L14" i="3"/>
  <c r="I14" i="3" s="1"/>
  <c r="L15" i="3"/>
  <c r="I15" i="3" s="1"/>
  <c r="L16" i="3"/>
  <c r="I16" i="3" s="1"/>
  <c r="L17" i="3"/>
  <c r="I17" i="3" s="1"/>
  <c r="L18" i="3"/>
  <c r="I18" i="3" s="1"/>
  <c r="L19" i="3"/>
  <c r="I19" i="3" s="1"/>
  <c r="L20" i="3"/>
  <c r="I20" i="3" s="1"/>
  <c r="L21" i="3"/>
  <c r="I21" i="3" s="1"/>
  <c r="L22" i="3"/>
  <c r="I22" i="3" s="1"/>
  <c r="L23" i="3"/>
  <c r="I23" i="3" s="1"/>
  <c r="L24" i="3"/>
  <c r="I24" i="3" s="1"/>
  <c r="L5" i="3"/>
  <c r="I5" i="3" s="1"/>
  <c r="B21" i="13" l="1"/>
  <c r="A17" i="11"/>
  <c r="B4" i="11"/>
  <c r="B5" i="11"/>
  <c r="B6" i="11"/>
  <c r="B3" i="11"/>
  <c r="C4" i="11"/>
  <c r="C5" i="11"/>
  <c r="C6" i="11"/>
  <c r="C3" i="11"/>
  <c r="B10" i="13"/>
  <c r="C10" i="13" s="1"/>
  <c r="B22" i="13" l="1"/>
  <c r="A19" i="11" s="1"/>
  <c r="A18" i="11"/>
  <c r="D31" i="33"/>
  <c r="D5" i="33"/>
  <c r="D13" i="11" l="1"/>
  <c r="D11" i="11"/>
  <c r="D12" i="11"/>
  <c r="A10" i="11"/>
  <c r="F13" i="11" l="1"/>
  <c r="F12" i="11"/>
  <c r="F11" i="11"/>
  <c r="D14" i="11" l="1"/>
  <c r="E12" i="11"/>
  <c r="E13" i="11"/>
  <c r="E11" i="11"/>
  <c r="M5" i="3"/>
  <c r="P5" i="3" s="1"/>
  <c r="M6" i="3"/>
  <c r="P6" i="3" s="1"/>
  <c r="M7" i="3"/>
  <c r="P7" i="3" s="1"/>
  <c r="M8" i="3"/>
  <c r="P8" i="3" s="1"/>
  <c r="M9" i="3"/>
  <c r="P9" i="3" s="1"/>
  <c r="M10" i="3"/>
  <c r="P10" i="3" s="1"/>
  <c r="M11" i="3"/>
  <c r="M12" i="3"/>
  <c r="M13" i="3"/>
  <c r="M14" i="3"/>
  <c r="M15" i="3"/>
  <c r="M16" i="3"/>
  <c r="M17" i="3"/>
  <c r="M18" i="3"/>
  <c r="M19" i="3"/>
  <c r="M20" i="3"/>
  <c r="M21" i="3"/>
  <c r="M22" i="3"/>
  <c r="M23" i="3"/>
  <c r="M24" i="3"/>
  <c r="K6" i="3"/>
  <c r="O6" i="3" s="1"/>
  <c r="K7" i="3"/>
  <c r="O7" i="3" s="1"/>
  <c r="K8" i="3"/>
  <c r="O8" i="3" s="1"/>
  <c r="K9" i="3"/>
  <c r="O9" i="3" s="1"/>
  <c r="K10" i="3"/>
  <c r="O10" i="3" s="1"/>
  <c r="K11" i="3"/>
  <c r="K12" i="3"/>
  <c r="K13" i="3"/>
  <c r="K14" i="3"/>
  <c r="K15" i="3"/>
  <c r="K16" i="3"/>
  <c r="K17" i="3"/>
  <c r="K18" i="3"/>
  <c r="K19" i="3"/>
  <c r="K20" i="3"/>
  <c r="K21" i="3"/>
  <c r="K22" i="3"/>
  <c r="K23" i="3"/>
  <c r="K24" i="3"/>
  <c r="K5" i="3"/>
  <c r="O5" i="3" s="1"/>
  <c r="H13" i="11" l="1"/>
  <c r="I13" i="11" s="1"/>
  <c r="D5" i="37"/>
  <c r="D15" i="11"/>
  <c r="E14" i="11"/>
  <c r="F14" i="11"/>
  <c r="G14" i="11" s="1"/>
  <c r="P25" i="3"/>
  <c r="F10" i="11" s="1"/>
  <c r="G10" i="11" s="1"/>
  <c r="O25" i="3"/>
  <c r="D10" i="11" s="1"/>
  <c r="E10" i="11" s="1"/>
  <c r="H12" i="11" s="1"/>
  <c r="G12" i="11"/>
  <c r="G13" i="11"/>
  <c r="G11" i="11"/>
  <c r="H10" i="18"/>
  <c r="H14" i="11" l="1"/>
  <c r="I14" i="11" s="1"/>
  <c r="I11" i="11"/>
  <c r="I10" i="11"/>
  <c r="F15" i="11"/>
  <c r="G15" i="11" s="1"/>
  <c r="E15" i="11"/>
  <c r="H15" i="11" s="1"/>
  <c r="D16" i="11"/>
  <c r="I12" i="11"/>
  <c r="I15" i="11" l="1"/>
  <c r="D17" i="11"/>
  <c r="E16" i="11"/>
  <c r="F16" i="11"/>
  <c r="G16" i="11" s="1"/>
  <c r="H16" i="11" l="1"/>
  <c r="I16" i="11" s="1"/>
  <c r="E17" i="11"/>
  <c r="F17" i="11"/>
  <c r="G17" i="11" s="1"/>
  <c r="D18" i="11"/>
  <c r="H17" i="11" l="1"/>
  <c r="I17" i="11" s="1"/>
  <c r="E18" i="11"/>
  <c r="H18" i="11" s="1"/>
  <c r="F18" i="11"/>
  <c r="G18" i="11" s="1"/>
  <c r="D19" i="11"/>
  <c r="I18" i="11" l="1"/>
  <c r="E19" i="11"/>
  <c r="F19" i="11"/>
  <c r="G19" i="11" s="1"/>
  <c r="H19" i="11" l="1"/>
  <c r="I19" i="11" s="1"/>
</calcChain>
</file>

<file path=xl/sharedStrings.xml><?xml version="1.0" encoding="utf-8"?>
<sst xmlns="http://schemas.openxmlformats.org/spreadsheetml/2006/main" count="960" uniqueCount="260">
  <si>
    <t>Nr.</t>
  </si>
  <si>
    <t>[kg]</t>
  </si>
  <si>
    <t>Datum</t>
  </si>
  <si>
    <t>Produktbezeichnung</t>
  </si>
  <si>
    <t>N</t>
  </si>
  <si>
    <r>
      <t>P</t>
    </r>
    <r>
      <rPr>
        <b/>
        <vertAlign val="subscript"/>
        <sz val="12"/>
        <color theme="0"/>
        <rFont val="AvenirNext LT Com Regular"/>
        <family val="2"/>
      </rPr>
      <t>2</t>
    </r>
    <r>
      <rPr>
        <b/>
        <sz val="12"/>
        <color theme="0"/>
        <rFont val="AvenirNext LT Com Regular"/>
        <family val="2"/>
      </rPr>
      <t>O</t>
    </r>
    <r>
      <rPr>
        <b/>
        <vertAlign val="subscript"/>
        <sz val="12"/>
        <color theme="0"/>
        <rFont val="AvenirNext LT Com Regular"/>
        <family val="2"/>
      </rPr>
      <t>5</t>
    </r>
  </si>
  <si>
    <t>Bezugszeitraum</t>
  </si>
  <si>
    <r>
      <t xml:space="preserve">                                     </t>
    </r>
    <r>
      <rPr>
        <b/>
        <sz val="28"/>
        <color theme="0"/>
        <rFont val="AvenirNext LT Com Regular"/>
        <family val="2"/>
      </rPr>
      <t xml:space="preserve">    </t>
    </r>
    <r>
      <rPr>
        <b/>
        <sz val="22"/>
        <color theme="0"/>
        <rFont val="AvenirNext LT Com Regular"/>
        <family val="2"/>
      </rPr>
      <t>Nährstoffzufuhr Bezugszeitraum 1</t>
    </r>
  </si>
  <si>
    <r>
      <t xml:space="preserve">                                     </t>
    </r>
    <r>
      <rPr>
        <b/>
        <sz val="28"/>
        <color theme="0"/>
        <rFont val="AvenirNext LT Com Regular"/>
        <family val="2"/>
      </rPr>
      <t xml:space="preserve">    </t>
    </r>
    <r>
      <rPr>
        <b/>
        <sz val="22"/>
        <color theme="0"/>
        <rFont val="AvenirNext LT Com Regular"/>
        <family val="2"/>
      </rPr>
      <t>Nährstoffzufuhr Bezugszeitraum 2</t>
    </r>
  </si>
  <si>
    <r>
      <t xml:space="preserve">                                     </t>
    </r>
    <r>
      <rPr>
        <b/>
        <sz val="28"/>
        <color theme="0"/>
        <rFont val="AvenirNext LT Com Regular"/>
        <family val="2"/>
      </rPr>
      <t xml:space="preserve">   Betriebliche Stoffstrombilanz</t>
    </r>
  </si>
  <si>
    <t>Beschreibung</t>
  </si>
  <si>
    <t>ha bzw. kg N je Betrieb</t>
  </si>
  <si>
    <t>Wert in kg N je Betrieb</t>
  </si>
  <si>
    <t>1.</t>
  </si>
  <si>
    <t>Zulässiger Stickstoffüberschuss je Hektar nach der Düngeverordnung</t>
  </si>
  <si>
    <t>Landwirtschaftlich genutzte Fläche nach Anlage 3 in Hektar</t>
  </si>
  <si>
    <t>×</t>
  </si>
  <si>
    <r>
      <t>50 kg N/ha</t>
    </r>
    <r>
      <rPr>
        <vertAlign val="superscript"/>
        <sz val="11"/>
        <color theme="1"/>
        <rFont val="Calibri"/>
        <family val="2"/>
        <scheme val="minor"/>
      </rPr>
      <t>5</t>
    </r>
  </si>
  <si>
    <t>=</t>
  </si>
  <si>
    <t>2.</t>
  </si>
  <si>
    <t>Stickstoffverluste im Stall und bei der Lagerung von Wirtschaftsdüngern in tierhaltenden Betrieben</t>
  </si>
  <si>
    <r>
      <t>Stickstoffausscheidung der Tierhaltung nach der Düngeverordnung</t>
    </r>
    <r>
      <rPr>
        <vertAlign val="superscript"/>
        <sz val="11"/>
        <color theme="1"/>
        <rFont val="Calibri"/>
        <family val="2"/>
        <scheme val="minor"/>
      </rPr>
      <t>2</t>
    </r>
  </si>
  <si>
    <r>
      <t>Wert aus Tabelle 2</t>
    </r>
    <r>
      <rPr>
        <vertAlign val="superscript"/>
        <sz val="11"/>
        <color theme="1"/>
        <rFont val="Calibri"/>
        <family val="2"/>
        <scheme val="minor"/>
      </rPr>
      <t>2</t>
    </r>
  </si>
  <si>
    <t>/ 100</t>
  </si>
  <si>
    <t>3.</t>
  </si>
  <si>
    <t>Stickstoffverluste bei der Lagerung von Gärsubstraten pflanzlicher Herkunft in Biogasbetrieben</t>
  </si>
  <si>
    <r>
      <t>Stickstoffzufuhr über Substrate pflanzlicher Herkunft in die Biogasanlage</t>
    </r>
    <r>
      <rPr>
        <vertAlign val="superscript"/>
        <sz val="11"/>
        <color theme="1"/>
        <rFont val="Calibri"/>
        <family val="2"/>
        <scheme val="minor"/>
      </rPr>
      <t>3</t>
    </r>
  </si>
  <si>
    <t>4.</t>
  </si>
  <si>
    <t>Stickstoffverluste bei der Lagerung von Gärrückständen in Biogasbetrieben</t>
  </si>
  <si>
    <r>
      <t>Stickstoffzufuhr über Substrate in die Biogasanlage</t>
    </r>
    <r>
      <rPr>
        <vertAlign val="superscript"/>
        <sz val="11"/>
        <color theme="1"/>
        <rFont val="Calibri"/>
        <family val="2"/>
        <scheme val="minor"/>
      </rPr>
      <t>3</t>
    </r>
  </si>
  <si>
    <t>Wert aus Tabelle 2</t>
  </si>
  <si>
    <t>5.</t>
  </si>
  <si>
    <t>Stickstoffverluste bei der Aufbringung von betriebseigenen organischen Düngemitteln</t>
  </si>
  <si>
    <r>
      <t>Stickstoffaufbringung mit betriebseigenen organischen Düngemitteln</t>
    </r>
    <r>
      <rPr>
        <vertAlign val="superscript"/>
        <sz val="11"/>
        <color theme="1"/>
        <rFont val="Calibri"/>
        <family val="2"/>
        <scheme val="minor"/>
      </rPr>
      <t>4</t>
    </r>
  </si>
  <si>
    <t>Wert aus Tabelle 3</t>
  </si>
  <si>
    <t>6.</t>
  </si>
  <si>
    <t>Stickstoffverluste bei der Aufbringung von aufgenommenen organischen Düngemitteln</t>
  </si>
  <si>
    <r>
      <t>Stickstoffaufbringung mit aufgenommenen organischen Düngemitteln</t>
    </r>
    <r>
      <rPr>
        <vertAlign val="superscript"/>
        <sz val="11"/>
        <color theme="1"/>
        <rFont val="Calibri"/>
        <family val="2"/>
        <scheme val="minor"/>
      </rPr>
      <t>4</t>
    </r>
  </si>
  <si>
    <t>7.</t>
  </si>
  <si>
    <t>Stickstoffverluste bei der Lagerung von Grobfutter</t>
  </si>
  <si>
    <t>Stickstoffabfuhr von Grobfutterflächen nach § 8 Absatz 3 Satz 1 der Düngeverordnung</t>
  </si>
  <si>
    <t>8.</t>
  </si>
  <si>
    <t>Stickstoffverluste bei der Weidehaltung</t>
  </si>
  <si>
    <r>
      <t>Stickstoffausscheidung der Tierhaltung nach der Düngeverordnung</t>
    </r>
    <r>
      <rPr>
        <vertAlign val="superscript"/>
        <sz val="11"/>
        <color theme="1"/>
        <rFont val="Calibri"/>
        <family val="2"/>
        <scheme val="minor"/>
      </rPr>
      <t>2</t>
    </r>
    <r>
      <rPr>
        <sz val="11"/>
        <color theme="1"/>
        <rFont val="Calibri"/>
        <family val="2"/>
        <scheme val="minor"/>
      </rPr>
      <t>× Anzahl der Weidetage</t>
    </r>
  </si>
  <si>
    <t>9.</t>
  </si>
  <si>
    <t>Bilanzwert je Betrieb; Summe der Werte aus den Zeilen 1 bis 8</t>
  </si>
  <si>
    <t>Landwirtschaftliche Betriebe und Biogasbetriebe sind getrennt zu berechnen.</t>
  </si>
  <si>
    <t>Jede Tierart, Aufstallungsart und Weidehaltung ist getrennt zu berechnen.</t>
  </si>
  <si>
    <t>Angabe nur bei Biogasbetrieben; alle Substrate in die Biogasanlage sind zu berücksichtigen, jedoch nicht für im Betrieb angefallenen Wirtschaftsdünger.</t>
  </si>
  <si>
    <t>Jedes organische Düngemittel ist getrennt zu berechnen; die Stall- und Lagerverluste werden dem abgebenden Betrieb, die Aufbringverluste dem aufnehmenden Betrieb zugerechnet.</t>
  </si>
  <si>
    <t>Kontrollwerte nach § 9 Absatz 2 der Düngeverordnung oder einer Verordnung nach § 13 Absatz 2 der Düngeverordnung.</t>
  </si>
  <si>
    <t>[kg/Betrieb]</t>
  </si>
  <si>
    <t>[kg/ha]</t>
  </si>
  <si>
    <t>Phosphatbilanz</t>
  </si>
  <si>
    <t>Stickstoffbilanz</t>
  </si>
  <si>
    <t>kg/t</t>
  </si>
  <si>
    <t>Gesamt-N</t>
  </si>
  <si>
    <t>Verfügbarer-N</t>
  </si>
  <si>
    <t>Einheit</t>
  </si>
  <si>
    <t>Kompost:</t>
  </si>
  <si>
    <t>n.n.</t>
  </si>
  <si>
    <t>Schlempe ohne Hefe</t>
  </si>
  <si>
    <t xml:space="preserve">Tresterkompost </t>
  </si>
  <si>
    <t>Haarmehlpellets</t>
  </si>
  <si>
    <t>Vinasse</t>
  </si>
  <si>
    <t>Sonstige Humusdünger:</t>
  </si>
  <si>
    <t>Festmist:</t>
  </si>
  <si>
    <t>Sonstige organische Dünger:</t>
  </si>
  <si>
    <t>Hühnermist (50 % TM)</t>
  </si>
  <si>
    <t>Pferdemist (25 % TM)</t>
  </si>
  <si>
    <t>Schafmist (25 % TM)</t>
  </si>
  <si>
    <t>Schweinemist (25 % TM)</t>
  </si>
  <si>
    <t>Rindermist (25 % TM)</t>
  </si>
  <si>
    <t>Stroh (90 % TM)</t>
  </si>
  <si>
    <t>Streuwiese (87 % TM)</t>
  </si>
  <si>
    <t>Holzhäcksel &gt; 40 mm</t>
  </si>
  <si>
    <t>Bioabfallkompost (52 % TM)</t>
  </si>
  <si>
    <t>Grünschnittkompost (64 % TM)</t>
  </si>
  <si>
    <t>Filtrationskieselgur (40 % TM)</t>
  </si>
  <si>
    <t xml:space="preserve">Trester (40 % TM) </t>
  </si>
  <si>
    <t>SUMME:</t>
  </si>
  <si>
    <t>Grünschnittkompost (60 % TM)</t>
  </si>
  <si>
    <t>Bioabfallkompost (60 % TM)</t>
  </si>
  <si>
    <t>Rapsschrot</t>
  </si>
  <si>
    <t>MaltaFlor</t>
  </si>
  <si>
    <t>Hornspäne</t>
  </si>
  <si>
    <t>Hornpellets</t>
  </si>
  <si>
    <t>Horngries</t>
  </si>
  <si>
    <t>Guano</t>
  </si>
  <si>
    <t xml:space="preserve">Hühnertrockenkot, pelletiert </t>
  </si>
  <si>
    <r>
      <t>Trester (40 % TM) (1 m</t>
    </r>
    <r>
      <rPr>
        <vertAlign val="superscript"/>
        <sz val="12"/>
        <color theme="1"/>
        <rFont val="AvenirNext LT Com Regular"/>
        <family val="2"/>
      </rPr>
      <t>3</t>
    </r>
    <r>
      <rPr>
        <sz val="12"/>
        <color theme="1"/>
        <rFont val="AvenirNext LT Com Regular"/>
        <family val="2"/>
      </rPr>
      <t xml:space="preserve"> = 0,58 t)</t>
    </r>
  </si>
  <si>
    <r>
      <t>Mosttrub flüssig (1 m</t>
    </r>
    <r>
      <rPr>
        <vertAlign val="superscript"/>
        <sz val="12"/>
        <color theme="1"/>
        <rFont val="AvenirNext LT Com Regular"/>
        <family val="2"/>
      </rPr>
      <t>3</t>
    </r>
    <r>
      <rPr>
        <sz val="12"/>
        <color theme="1"/>
        <rFont val="AvenirNext LT Com Regular"/>
        <family val="2"/>
      </rPr>
      <t xml:space="preserve"> = 1 t)</t>
    </r>
  </si>
  <si>
    <r>
      <t>Weinhefe (30% TM) (1 m</t>
    </r>
    <r>
      <rPr>
        <vertAlign val="superscript"/>
        <sz val="12"/>
        <color theme="1"/>
        <rFont val="AvenirNext LT Com Regular"/>
        <family val="2"/>
      </rPr>
      <t>3</t>
    </r>
    <r>
      <rPr>
        <sz val="12"/>
        <color theme="1"/>
        <rFont val="AvenirNext LT Com Regular"/>
        <family val="2"/>
      </rPr>
      <t xml:space="preserve"> = 1 t)</t>
    </r>
  </si>
  <si>
    <t>Harnstoff</t>
  </si>
  <si>
    <t>Kalksalpeter</t>
  </si>
  <si>
    <t>Datum der Erstellung</t>
  </si>
  <si>
    <t>Unterschrift Betriebsinhaber</t>
  </si>
  <si>
    <t>Trauben / Maische</t>
  </si>
  <si>
    <t xml:space="preserve">Most </t>
  </si>
  <si>
    <t xml:space="preserve">Wein </t>
  </si>
  <si>
    <t>Rebholz</t>
  </si>
  <si>
    <t>Weinbauliche Erzeugnisse:</t>
  </si>
  <si>
    <t>Mineraldünger</t>
  </si>
  <si>
    <t>Nitrophoska perfekt</t>
  </si>
  <si>
    <t>Nitrophoska Mg plus</t>
  </si>
  <si>
    <t>Entec perfekt</t>
  </si>
  <si>
    <t>Nitroka plus</t>
  </si>
  <si>
    <t>Stickstoffmagnesia, Nitromag</t>
  </si>
  <si>
    <t>Mehrnährstoff-Dünger:</t>
  </si>
  <si>
    <t>Stickstoff-Dünger:</t>
  </si>
  <si>
    <t>Kalkammonsalpeter</t>
  </si>
  <si>
    <t>Ammonsulfatsalpeter</t>
  </si>
  <si>
    <t>schwefelsaures Ammoniak</t>
  </si>
  <si>
    <t>Ammonnitrat-Harnstofflösung (AHL)</t>
  </si>
  <si>
    <t>Basamon stabil; Alzon</t>
  </si>
  <si>
    <t>Entec 26</t>
  </si>
  <si>
    <r>
      <t>Ammonium
(NH</t>
    </r>
    <r>
      <rPr>
        <b/>
        <vertAlign val="subscript"/>
        <sz val="12"/>
        <color theme="0"/>
        <rFont val="AvenirNext LT Com Regular"/>
        <family val="2"/>
      </rPr>
      <t>4</t>
    </r>
    <r>
      <rPr>
        <b/>
        <sz val="12"/>
        <color theme="0"/>
        <rFont val="AvenirNext LT Com Regular"/>
        <family val="2"/>
      </rPr>
      <t>)</t>
    </r>
  </si>
  <si>
    <r>
      <t>Phosphat
(P</t>
    </r>
    <r>
      <rPr>
        <b/>
        <vertAlign val="subscript"/>
        <sz val="12"/>
        <color theme="0"/>
        <rFont val="AvenirNext LT Com Regular"/>
        <family val="2"/>
      </rPr>
      <t>2</t>
    </r>
    <r>
      <rPr>
        <b/>
        <sz val="12"/>
        <color theme="0"/>
        <rFont val="AvenirNext LT Com Regular"/>
        <family val="2"/>
      </rPr>
      <t>O</t>
    </r>
    <r>
      <rPr>
        <b/>
        <vertAlign val="subscript"/>
        <sz val="12"/>
        <color theme="0"/>
        <rFont val="AvenirNext LT Com Regular"/>
        <family val="2"/>
      </rPr>
      <t>5</t>
    </r>
    <r>
      <rPr>
        <b/>
        <sz val="12"/>
        <color theme="0"/>
        <rFont val="AvenirNext LT Com Regular"/>
        <family val="2"/>
      </rPr>
      <t>)</t>
    </r>
  </si>
  <si>
    <r>
      <t>Kaliumoxid
(K</t>
    </r>
    <r>
      <rPr>
        <b/>
        <vertAlign val="subscript"/>
        <sz val="12"/>
        <color theme="0"/>
        <rFont val="AvenirNext LT Com Regular"/>
        <family val="2"/>
      </rPr>
      <t>2</t>
    </r>
    <r>
      <rPr>
        <b/>
        <sz val="12"/>
        <color theme="0"/>
        <rFont val="AvenirNext LT Com Regular"/>
        <family val="2"/>
      </rPr>
      <t>O)</t>
    </r>
  </si>
  <si>
    <t>Magnesiumoxid
(MgO)</t>
  </si>
  <si>
    <t>Kalimagnesia (Patent-Kali)</t>
  </si>
  <si>
    <t>Phosphor-Dünger:</t>
  </si>
  <si>
    <t>Superphosphat</t>
  </si>
  <si>
    <t>Triple-Phosphat</t>
  </si>
  <si>
    <t>Novaphos; Cederan</t>
  </si>
  <si>
    <t>Hyperphosphat fein (Rohphosphat)</t>
  </si>
  <si>
    <t>Cederan P 23</t>
  </si>
  <si>
    <t>Bindung durch Leguminosen:</t>
  </si>
  <si>
    <t>10 % Leguminosen jede Gasse</t>
  </si>
  <si>
    <t xml:space="preserve"> 10 % Leguminosen jede 2. Gasse</t>
  </si>
  <si>
    <t>kg/ha</t>
  </si>
  <si>
    <t>30 % Leguminosen jede Gasse</t>
  </si>
  <si>
    <t>30 % Leguminosen jede 2. Gasse</t>
  </si>
  <si>
    <t>70 % Leguminosen jede Gasse</t>
  </si>
  <si>
    <t xml:space="preserve"> 70 % Leguminosen jede 2. Gasse</t>
  </si>
  <si>
    <t>Jahr</t>
  </si>
  <si>
    <t>Überprüfung mit Kontrollwert 
(175 kg N/ha)</t>
  </si>
  <si>
    <r>
      <t xml:space="preserve">                                     </t>
    </r>
    <r>
      <rPr>
        <b/>
        <sz val="28"/>
        <color theme="0"/>
        <rFont val="AvenirNext LT Com Regular"/>
        <family val="2"/>
      </rPr>
      <t xml:space="preserve">    </t>
    </r>
    <r>
      <rPr>
        <b/>
        <sz val="22"/>
        <color theme="0"/>
        <rFont val="AvenirNext LT Com Regular"/>
        <family val="2"/>
      </rPr>
      <t>Nährstoffabfuhr Bezugszeitraum 1</t>
    </r>
  </si>
  <si>
    <t>Gesamt-Rebfläche</t>
  </si>
  <si>
    <t xml:space="preserve"> [ha]</t>
  </si>
  <si>
    <t>Jahr:</t>
  </si>
  <si>
    <t>Reststoffe aus der Weinbereitung:</t>
  </si>
  <si>
    <t>(betriebsfremd oder bei Abfuhr)</t>
  </si>
  <si>
    <r>
      <t xml:space="preserve">                                     </t>
    </r>
    <r>
      <rPr>
        <b/>
        <sz val="28"/>
        <color theme="0"/>
        <rFont val="AvenirNext LT Com Regular"/>
        <family val="2"/>
      </rPr>
      <t xml:space="preserve">    </t>
    </r>
    <r>
      <rPr>
        <b/>
        <sz val="22"/>
        <color theme="0"/>
        <rFont val="AvenirNext LT Com Regular"/>
        <family val="2"/>
      </rPr>
      <t>Nährstoffabfuhr Bezugszeitraum 2</t>
    </r>
  </si>
  <si>
    <t>Bezugszeiträume:</t>
  </si>
  <si>
    <t>Bezug 1</t>
  </si>
  <si>
    <t>Bezug 2</t>
  </si>
  <si>
    <t>Bezug 3</t>
  </si>
  <si>
    <t>Bezug 4</t>
  </si>
  <si>
    <t>Bezug 5</t>
  </si>
  <si>
    <t>Bezug 6</t>
  </si>
  <si>
    <t>Bezug 7</t>
  </si>
  <si>
    <t>Bezug 8</t>
  </si>
  <si>
    <t>Bezug 9</t>
  </si>
  <si>
    <t>Bezug 10</t>
  </si>
  <si>
    <r>
      <t xml:space="preserve">                                     </t>
    </r>
    <r>
      <rPr>
        <b/>
        <sz val="28"/>
        <color theme="0"/>
        <rFont val="AvenirNext LT Com Regular"/>
        <family val="2"/>
      </rPr>
      <t xml:space="preserve">    </t>
    </r>
    <r>
      <rPr>
        <b/>
        <sz val="22"/>
        <color theme="0"/>
        <rFont val="AvenirNext LT Com Regular"/>
        <family val="2"/>
      </rPr>
      <t>Nährstoffabfuhr Bezugszeitraum 3</t>
    </r>
  </si>
  <si>
    <r>
      <t xml:space="preserve">                                     </t>
    </r>
    <r>
      <rPr>
        <b/>
        <sz val="28"/>
        <color theme="0"/>
        <rFont val="AvenirNext LT Com Regular"/>
        <family val="2"/>
      </rPr>
      <t xml:space="preserve">    </t>
    </r>
    <r>
      <rPr>
        <b/>
        <sz val="22"/>
        <color theme="0"/>
        <rFont val="AvenirNext LT Com Regular"/>
        <family val="2"/>
      </rPr>
      <t>Nährstoffzufuhr Bezugszeitraum 3</t>
    </r>
  </si>
  <si>
    <r>
      <t xml:space="preserve">                                     </t>
    </r>
    <r>
      <rPr>
        <b/>
        <sz val="28"/>
        <color theme="0"/>
        <rFont val="AvenirNext LT Com Regular"/>
        <family val="2"/>
      </rPr>
      <t xml:space="preserve">    </t>
    </r>
    <r>
      <rPr>
        <b/>
        <sz val="22"/>
        <color theme="0"/>
        <rFont val="AvenirNext LT Com Regular"/>
        <family val="2"/>
      </rPr>
      <t>Nährstoffzufuhr Bezugszeitraum 4</t>
    </r>
  </si>
  <si>
    <r>
      <t xml:space="preserve">                                     </t>
    </r>
    <r>
      <rPr>
        <b/>
        <sz val="28"/>
        <color theme="0"/>
        <rFont val="AvenirNext LT Com Regular"/>
        <family val="2"/>
      </rPr>
      <t xml:space="preserve">    </t>
    </r>
    <r>
      <rPr>
        <b/>
        <sz val="22"/>
        <color theme="0"/>
        <rFont val="AvenirNext LT Com Regular"/>
        <family val="2"/>
      </rPr>
      <t>Nährstoffabfuhr Bezugszeitraum 4</t>
    </r>
  </si>
  <si>
    <r>
      <t xml:space="preserve">                                     </t>
    </r>
    <r>
      <rPr>
        <b/>
        <sz val="28"/>
        <color theme="0"/>
        <rFont val="AvenirNext LT Com Regular"/>
        <family val="2"/>
      </rPr>
      <t xml:space="preserve">    </t>
    </r>
    <r>
      <rPr>
        <b/>
        <sz val="22"/>
        <color theme="0"/>
        <rFont val="AvenirNext LT Com Regular"/>
        <family val="2"/>
      </rPr>
      <t>Nährstoffzufuhr Bezugszeitraum 5</t>
    </r>
  </si>
  <si>
    <r>
      <t xml:space="preserve">                                     </t>
    </r>
    <r>
      <rPr>
        <b/>
        <sz val="28"/>
        <color theme="0"/>
        <rFont val="AvenirNext LT Com Regular"/>
        <family val="2"/>
      </rPr>
      <t xml:space="preserve">    </t>
    </r>
    <r>
      <rPr>
        <b/>
        <sz val="22"/>
        <color theme="0"/>
        <rFont val="AvenirNext LT Com Regular"/>
        <family val="2"/>
      </rPr>
      <t>Nährstoffabfuhr Bezugszeitraum 5</t>
    </r>
  </si>
  <si>
    <r>
      <t xml:space="preserve">                                     </t>
    </r>
    <r>
      <rPr>
        <b/>
        <sz val="28"/>
        <color theme="0"/>
        <rFont val="AvenirNext LT Com Regular"/>
        <family val="2"/>
      </rPr>
      <t xml:space="preserve">    </t>
    </r>
    <r>
      <rPr>
        <b/>
        <sz val="22"/>
        <color theme="0"/>
        <rFont val="AvenirNext LT Com Regular"/>
        <family val="2"/>
      </rPr>
      <t>Nährstoffzufuhr Bezugszeitraum 8</t>
    </r>
  </si>
  <si>
    <r>
      <t xml:space="preserve">                                     </t>
    </r>
    <r>
      <rPr>
        <b/>
        <sz val="28"/>
        <color theme="0"/>
        <rFont val="AvenirNext LT Com Regular"/>
        <family val="2"/>
      </rPr>
      <t xml:space="preserve">    </t>
    </r>
    <r>
      <rPr>
        <b/>
        <sz val="22"/>
        <color theme="0"/>
        <rFont val="AvenirNext LT Com Regular"/>
        <family val="2"/>
      </rPr>
      <t>Nährstoffabfuhr Bezugszeitraum 8</t>
    </r>
  </si>
  <si>
    <r>
      <t xml:space="preserve">                                     </t>
    </r>
    <r>
      <rPr>
        <b/>
        <sz val="28"/>
        <color theme="0"/>
        <rFont val="AvenirNext LT Com Regular"/>
        <family val="2"/>
      </rPr>
      <t xml:space="preserve">    </t>
    </r>
    <r>
      <rPr>
        <b/>
        <sz val="22"/>
        <color theme="0"/>
        <rFont val="AvenirNext LT Com Regular"/>
        <family val="2"/>
      </rPr>
      <t>Nährstoffzufuhr Bezugszeitraum 7</t>
    </r>
  </si>
  <si>
    <r>
      <t xml:space="preserve">                                     </t>
    </r>
    <r>
      <rPr>
        <b/>
        <sz val="28"/>
        <color theme="0"/>
        <rFont val="AvenirNext LT Com Regular"/>
        <family val="2"/>
      </rPr>
      <t xml:space="preserve">    </t>
    </r>
    <r>
      <rPr>
        <b/>
        <sz val="22"/>
        <color theme="0"/>
        <rFont val="AvenirNext LT Com Regular"/>
        <family val="2"/>
      </rPr>
      <t>Nährstoffabfuhr Bezugszeitraum 7</t>
    </r>
  </si>
  <si>
    <r>
      <t xml:space="preserve">                                     </t>
    </r>
    <r>
      <rPr>
        <b/>
        <sz val="28"/>
        <color theme="0"/>
        <rFont val="AvenirNext LT Com Regular"/>
        <family val="2"/>
      </rPr>
      <t xml:space="preserve">    </t>
    </r>
    <r>
      <rPr>
        <b/>
        <sz val="22"/>
        <color theme="0"/>
        <rFont val="AvenirNext LT Com Regular"/>
        <family val="2"/>
      </rPr>
      <t>Nährstoffzufuhr Bezugszeitraum 6</t>
    </r>
  </si>
  <si>
    <r>
      <t xml:space="preserve">                                     </t>
    </r>
    <r>
      <rPr>
        <b/>
        <sz val="28"/>
        <color theme="0"/>
        <rFont val="AvenirNext LT Com Regular"/>
        <family val="2"/>
      </rPr>
      <t xml:space="preserve">    </t>
    </r>
    <r>
      <rPr>
        <b/>
        <sz val="22"/>
        <color theme="0"/>
        <rFont val="AvenirNext LT Com Regular"/>
        <family val="2"/>
      </rPr>
      <t>Nährstoffabfuhr Bezugszeitraum 6</t>
    </r>
  </si>
  <si>
    <r>
      <t xml:space="preserve">                                     </t>
    </r>
    <r>
      <rPr>
        <b/>
        <sz val="28"/>
        <color theme="0"/>
        <rFont val="AvenirNext LT Com Regular"/>
        <family val="2"/>
      </rPr>
      <t xml:space="preserve">    </t>
    </r>
    <r>
      <rPr>
        <b/>
        <sz val="22"/>
        <color theme="0"/>
        <rFont val="AvenirNext LT Com Regular"/>
        <family val="2"/>
      </rPr>
      <t>Nährstoffzufuhr Bezugszeitraum 9</t>
    </r>
  </si>
  <si>
    <r>
      <t xml:space="preserve">                                     </t>
    </r>
    <r>
      <rPr>
        <b/>
        <sz val="28"/>
        <color theme="0"/>
        <rFont val="AvenirNext LT Com Regular"/>
        <family val="2"/>
      </rPr>
      <t xml:space="preserve">    </t>
    </r>
    <r>
      <rPr>
        <b/>
        <sz val="22"/>
        <color theme="0"/>
        <rFont val="AvenirNext LT Com Regular"/>
        <family val="2"/>
      </rPr>
      <t>Nährstoffabfuhr Bezugszeitraum 9</t>
    </r>
  </si>
  <si>
    <r>
      <t xml:space="preserve">                                     </t>
    </r>
    <r>
      <rPr>
        <b/>
        <sz val="28"/>
        <color theme="0"/>
        <rFont val="AvenirNext LT Com Regular"/>
        <family val="2"/>
      </rPr>
      <t xml:space="preserve">    </t>
    </r>
    <r>
      <rPr>
        <b/>
        <sz val="22"/>
        <color theme="0"/>
        <rFont val="AvenirNext LT Com Regular"/>
        <family val="2"/>
      </rPr>
      <t>Nährstoffzufuhr Bezugszeitraum 10</t>
    </r>
  </si>
  <si>
    <r>
      <t xml:space="preserve">                                     </t>
    </r>
    <r>
      <rPr>
        <b/>
        <sz val="28"/>
        <color theme="0"/>
        <rFont val="AvenirNext LT Com Regular"/>
        <family val="2"/>
      </rPr>
      <t xml:space="preserve">    </t>
    </r>
    <r>
      <rPr>
        <b/>
        <sz val="22"/>
        <color theme="0"/>
        <rFont val="AvenirNext LT Com Regular"/>
        <family val="2"/>
      </rPr>
      <t>Nährstoffabfuhr Bezugszeitraum 10</t>
    </r>
  </si>
  <si>
    <t>Betriebsinhaber:</t>
  </si>
  <si>
    <t>Straße, Nr.:</t>
  </si>
  <si>
    <t>PLZ, Ort:</t>
  </si>
  <si>
    <t>Späteste Erstellung der Stoffstrombilanzierung:</t>
  </si>
  <si>
    <t>Wingertstraße 1</t>
  </si>
  <si>
    <t>66666 Weinhausen</t>
  </si>
  <si>
    <t>Max Mustermann</t>
  </si>
  <si>
    <t>Gleitender 3-jähriger Mittelwert für N [kg/ha]</t>
  </si>
  <si>
    <t>[kg/Einheit]</t>
  </si>
  <si>
    <r>
      <t xml:space="preserve"> [t, m</t>
    </r>
    <r>
      <rPr>
        <b/>
        <vertAlign val="superscript"/>
        <sz val="12"/>
        <color theme="0"/>
        <rFont val="AvenirNext LT Com Regular"/>
        <family val="2"/>
      </rPr>
      <t>3</t>
    </r>
    <r>
      <rPr>
        <b/>
        <sz val="12"/>
        <color theme="0"/>
        <rFont val="AvenirNext LT Com Regular"/>
        <family val="2"/>
      </rPr>
      <t xml:space="preserve">] ; [ha] </t>
    </r>
  </si>
  <si>
    <t>Menge od. Fläche mit Leguminosen-Begrünung</t>
  </si>
  <si>
    <t xml:space="preserve">Menge </t>
  </si>
  <si>
    <t>kg/m³</t>
  </si>
  <si>
    <t>20 % Leguminosen jede 2. Gasse</t>
  </si>
  <si>
    <t xml:space="preserve"> 20 % Leguminosen jede Gasse</t>
  </si>
  <si>
    <t>40 % Leguminosen jede 2. Gasse</t>
  </si>
  <si>
    <t>40 % Leguminosen jede Gasse</t>
  </si>
  <si>
    <t>50 % Leguminosen jede 2. Gasse</t>
  </si>
  <si>
    <t xml:space="preserve"> 50 % Leguminosen jede Gasse</t>
  </si>
  <si>
    <t>60 % Leguminosen jede 2. Gasse</t>
  </si>
  <si>
    <t xml:space="preserve"> 60 % Leguminosen jede Gasse</t>
  </si>
  <si>
    <t xml:space="preserve"> 80 % Leguminosen jede 2. Gasse</t>
  </si>
  <si>
    <t>80 % Leguminosen jede Gasse</t>
  </si>
  <si>
    <t xml:space="preserve"> 90 % Leguminosen jede 2. Gasse</t>
  </si>
  <si>
    <t>90 % Leguminosen jede Gasse</t>
  </si>
  <si>
    <t xml:space="preserve"> 100 % Leguminosen jede 2. Gasse</t>
  </si>
  <si>
    <t>100 % Leguminosen jede Gasse</t>
  </si>
  <si>
    <r>
      <t xml:space="preserve">                                     </t>
    </r>
    <r>
      <rPr>
        <b/>
        <sz val="28"/>
        <color theme="0"/>
        <rFont val="AvenirNext LT Com Regular"/>
        <family val="2"/>
      </rPr>
      <t xml:space="preserve">    </t>
    </r>
    <r>
      <rPr>
        <b/>
        <sz val="22"/>
        <color theme="0"/>
        <rFont val="AvenirNext LT Com Regular"/>
        <family val="2"/>
      </rPr>
      <t>Nährstoffz+N:Yfuhr Bezugszeitraum 1</t>
    </r>
  </si>
  <si>
    <r>
      <t xml:space="preserve"> [t, m</t>
    </r>
    <r>
      <rPr>
        <b/>
        <vertAlign val="superscript"/>
        <sz val="12"/>
        <color theme="0"/>
        <rFont val="AvenirNext LT Com Regular"/>
        <family val="2"/>
      </rPr>
      <t>3</t>
    </r>
    <r>
      <rPr>
        <b/>
        <sz val="12"/>
        <color theme="0"/>
        <rFont val="AvenirNext LT Com Regular"/>
        <family val="2"/>
      </rPr>
      <t xml:space="preserve">] </t>
    </r>
  </si>
  <si>
    <t>Tag</t>
  </si>
  <si>
    <t>Monat</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</si>
  <si>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</si>
  <si>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</si>
  <si>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</si>
  <si>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</si>
  <si>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</si>
  <si>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</si>
  <si>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</si>
  <si>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</si>
  <si>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</si>
  <si>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</si>
  <si>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</si>
  <si>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</si>
  <si>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</si>
  <si>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</si>
  <si>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</si>
  <si>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</si>
  <si>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</si>
  <si>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</si>
  <si>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</si>
  <si>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</si>
  <si>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</si>
  <si>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</si>
  <si>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</si>
  <si>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</si>
  <si>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</si>
  <si>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</si>
  <si>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</si>
  <si>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</si>
  <si>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</si>
  <si>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</si>
  <si>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</si>
  <si>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Link zu jährlichen Nährstoffzufuhren &amp; -abfuhren:</t>
  </si>
  <si>
    <t>à1</t>
  </si>
  <si>
    <r>
      <rPr>
        <b/>
        <sz val="14"/>
        <color theme="3" tint="0.39994506668294322"/>
        <rFont val="Wingdings"/>
        <charset val="2"/>
      </rPr>
      <t>à1</t>
    </r>
  </si>
  <si>
    <r>
      <rPr>
        <b/>
        <sz val="14"/>
        <color theme="3" tint="0.39997558519241921"/>
        <rFont val="Wingdings"/>
        <charset val="2"/>
      </rPr>
      <t>à1</t>
    </r>
  </si>
  <si>
    <t>Stoffgruppe</t>
  </si>
  <si>
    <t>Name des Betriebs:</t>
  </si>
  <si>
    <t>Beginn des festgelegten 
Bezugszeitraums:</t>
  </si>
  <si>
    <t>Ende des festgelegten 
Bezugszeitraums:</t>
  </si>
  <si>
    <t>Angaben zur  Nährstoffwert-ermittlung</t>
  </si>
  <si>
    <t>Vorgegebene Richtwerte</t>
  </si>
  <si>
    <t>Individuelle Analysewerte</t>
  </si>
  <si>
    <t>Wirtschaftsdünger tierischer Herkunft</t>
  </si>
  <si>
    <t>sonstige organische Düngemittel</t>
  </si>
  <si>
    <t>Bodenhilfsstoffe</t>
  </si>
  <si>
    <t>Kultursubstrate</t>
  </si>
  <si>
    <t>Pflanzenhilfsmittel</t>
  </si>
  <si>
    <t>Stickstoffzufuhr durch Leguminosen</t>
  </si>
  <si>
    <t>Sonstige Stoffe</t>
  </si>
  <si>
    <t>Pflanzliche Erzeugnisse</t>
  </si>
  <si>
    <t>Stoff-Nr.</t>
  </si>
  <si>
    <t>Betriebsdaten</t>
  </si>
  <si>
    <t>Weicherdiges Rohphosphat</t>
  </si>
  <si>
    <t>Diammonphosphat</t>
  </si>
  <si>
    <t>RWZ Weinbaudünger mit Entec</t>
  </si>
  <si>
    <t>Thomaskali</t>
  </si>
  <si>
    <t>Weingut Max Mustermann</t>
  </si>
  <si>
    <t>Erstellt: Regierungspräsidium Darmstadt, Dezernat V 51.2 Weinbau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</si>
</sst>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27" x14ac:knownFonts="1">
    <font>
      <sz val="11"/>
      <color theme="1"/>
      <name val="Calibri"/>
      <family val="2"/>
      <scheme val="minor"/>
    </font>
    <font>
      <sz val="11"/>
      <color theme="1"/>
      <name val="AvenirNext LT Com Regular"/>
      <family val="2"/>
    </font>
    <font>
      <sz val="12"/>
      <color theme="1"/>
      <name val="AvenirNext LT Com Regular"/>
      <family val="2"/>
    </font>
    <font>
      <b/>
      <sz val="22"/>
      <color theme="0"/>
      <name val="AvenirNext LT Com Regular"/>
      <family val="2"/>
    </font>
    <font>
      <b/>
      <sz val="14"/>
      <color theme="3" tint="0.39997558519241921"/>
      <name val="AvenirNext LT Com Regular"/>
      <family val="2"/>
    </font>
    <font>
      <sz val="10"/>
      <color theme="1"/>
      <name val="AvenirNext LT Com Regular"/>
      <family val="2"/>
    </font>
    <font>
      <b/>
      <sz val="12"/>
      <color theme="0"/>
      <name val="AvenirNext LT Com Regular"/>
      <family val="2"/>
    </font>
    <font>
      <b/>
      <sz val="28"/>
      <color theme="0"/>
      <name val="AvenirNext LT Com Regular"/>
      <family val="2"/>
    </font>
    <font>
      <b/>
      <sz val="12"/>
      <color theme="1"/>
      <name val="AvenirNext LT Com Regular"/>
      <family val="2"/>
    </font>
    <font>
      <b/>
      <vertAlign val="subscript"/>
      <sz val="12"/>
      <color theme="0"/>
      <name val="AvenirNext LT Com Regular"/>
      <family val="2"/>
    </font>
    <font>
      <b/>
      <sz val="11"/>
      <color theme="1"/>
      <name val="Calibri"/>
      <family val="2"/>
      <scheme val="minor"/>
    </font>
    <font>
      <vertAlign val="superscript"/>
      <sz val="11"/>
      <color theme="1"/>
      <name val="Calibri"/>
      <family val="2"/>
      <scheme val="minor"/>
    </font>
    <font>
      <b/>
      <vertAlign val="superscript"/>
      <sz val="12"/>
      <color theme="0"/>
      <name val="AvenirNext LT Com Regular"/>
      <family val="2"/>
    </font>
    <font>
      <vertAlign val="superscript"/>
      <sz val="12"/>
      <color theme="1"/>
      <name val="AvenirNext LT Com Regular"/>
      <family val="2"/>
    </font>
    <font>
      <b/>
      <sz val="12"/>
      <name val="Arial"/>
      <family val="2"/>
    </font>
    <font>
      <sz val="10"/>
      <name val="Arial"/>
      <family val="2"/>
    </font>
    <font>
      <b/>
      <sz val="14"/>
      <color theme="1"/>
      <name val="AvenirNext LT Com Regular"/>
      <family val="2"/>
    </font>
    <font>
      <b/>
      <sz val="14"/>
      <name val="AvenirNext LT Com Regular"/>
      <family val="2"/>
    </font>
    <font>
      <sz val="14"/>
      <color theme="1"/>
      <name val="AvenirNext LT Com Regular"/>
      <family val="2"/>
    </font>
    <font>
      <b/>
      <sz val="14"/>
      <color rgb="FFC00000"/>
      <name val="AvenirNext LT Com Regular"/>
      <family val="2"/>
    </font>
    <font>
      <sz val="14"/>
      <name val="AvenirNext LT Com Regular"/>
      <family val="2"/>
    </font>
    <font>
      <u/>
      <sz val="11"/>
      <color theme="10"/>
      <name val="Calibri"/>
      <family val="2"/>
      <scheme val="minor"/>
    </font>
    <font>
      <b/>
      <sz val="14"/>
      <color theme="3" tint="0.39997558519241921"/>
      <name val="Wingdings"/>
      <charset val="2"/>
    </font>
    <font>
      <u/>
      <sz val="11"/>
      <color theme="6" tint="0.59999389629810485"/>
      <name val="Wingdings"/>
      <charset val="2"/>
    </font>
    <font>
      <b/>
      <sz val="14"/>
      <color theme="3" tint="0.39994506668294322"/>
      <name val="Wingdings"/>
      <charset val="2"/>
    </font>
    <font>
      <sz val="9"/>
      <color theme="1"/>
      <name val="AvenirNext LT Com Regular"/>
      <family val="2"/>
    </font>
    <font>
      <sz val="12"/>
      <color rgb="FF000000"/>
      <name val="AvenirNext LT Com Regular"/>
      <family val="2"/>
    </font>
  </fonts>
  <fills count="15">
    <fill>
      <patternFill patternType="none"/>
    </fill>
    <fill>
      <patternFill patternType="gray125"/>
    </fill>
    <fill>
      <patternFill patternType="solid">
        <fgColor theme="8" tint="-0.249977111117893"/>
        <bgColor indexed="64"/>
      </patternFill>
    </fill>
    <fill>
      <patternFill patternType="solid">
        <fgColor theme="2"/>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FFF"/>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4" fillId="7" borderId="1" applyNumberFormat="0">
      <alignment horizontal="center"/>
    </xf>
    <xf numFmtId="49" fontId="15" fillId="0" borderId="1"/>
    <xf numFmtId="0" fontId="21" fillId="0" borderId="0" applyNumberFormat="0" applyFill="0" applyBorder="0" applyAlignment="0" applyProtection="0"/>
  </cellStyleXfs>
  <cellXfs count="162">
    <xf numFmtId="0" fontId="0" fillId="0" borderId="0" xfId="0"/>
    <xf numFmtId="0" fontId="0" fillId="0" borderId="0" xfId="0" applyAlignment="1">
      <alignment vertical="center"/>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0" fillId="6" borderId="1" xfId="0" applyFont="1" applyFill="1" applyBorder="1" applyAlignment="1">
      <alignment horizontal="left" vertical="center" wrapText="1"/>
    </xf>
    <xf numFmtId="0" fontId="10" fillId="6" borderId="1" xfId="0" applyFont="1" applyFill="1" applyBorder="1" applyAlignment="1">
      <alignment horizontal="center" vertical="center" wrapText="1"/>
    </xf>
    <xf numFmtId="0" fontId="0" fillId="0" borderId="11" xfId="0" applyBorder="1" applyAlignment="1">
      <alignment horizontal="left" vertical="center"/>
    </xf>
    <xf numFmtId="0" fontId="0" fillId="0" borderId="1" xfId="0" applyBorder="1" applyAlignment="1">
      <alignment horizontal="left" vertical="center"/>
    </xf>
    <xf numFmtId="0" fontId="1" fillId="0" borderId="0" xfId="0" applyFont="1" applyProtection="1">
      <protection hidden="1"/>
    </xf>
    <xf numFmtId="0" fontId="16" fillId="5" borderId="26" xfId="0" applyFont="1" applyFill="1" applyBorder="1" applyAlignment="1" applyProtection="1">
      <alignment horizontal="left" vertical="top" wrapText="1"/>
      <protection hidden="1"/>
    </xf>
    <xf numFmtId="14" fontId="17" fillId="5" borderId="27" xfId="0" applyNumberFormat="1" applyFont="1" applyFill="1" applyBorder="1" applyAlignment="1" applyProtection="1">
      <alignment horizontal="left" vertical="top" wrapText="1"/>
      <protection hidden="1"/>
    </xf>
    <xf numFmtId="0" fontId="1" fillId="0" borderId="0" xfId="0" applyFont="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protection hidden="1"/>
    </xf>
    <xf numFmtId="0" fontId="8" fillId="10" borderId="1"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2" fontId="2" fillId="3" borderId="1" xfId="0" applyNumberFormat="1" applyFont="1" applyFill="1" applyBorder="1" applyAlignment="1" applyProtection="1">
      <alignment horizontal="center" vertical="center"/>
      <protection hidden="1"/>
    </xf>
    <xf numFmtId="0" fontId="2" fillId="3" borderId="23" xfId="0" applyFont="1" applyFill="1" applyBorder="1" applyAlignment="1" applyProtection="1">
      <alignment horizontal="center" vertical="center"/>
      <protection hidden="1"/>
    </xf>
    <xf numFmtId="0" fontId="0" fillId="8" borderId="0" xfId="0" applyFill="1" applyAlignment="1" applyProtection="1">
      <alignment horizontal="center" vertical="center"/>
      <protection hidden="1"/>
    </xf>
    <xf numFmtId="0" fontId="1" fillId="8" borderId="0" xfId="0" applyFont="1" applyFill="1" applyAlignment="1" applyProtection="1">
      <alignment horizontal="center" vertical="center"/>
      <protection hidden="1"/>
    </xf>
    <xf numFmtId="0" fontId="1" fillId="0" borderId="0" xfId="0" applyFont="1" applyAlignment="1" applyProtection="1">
      <alignment horizontal="left" vertical="top"/>
      <protection hidden="1"/>
    </xf>
    <xf numFmtId="0" fontId="0" fillId="8" borderId="0" xfId="0" applyFill="1" applyProtection="1">
      <protection hidden="1"/>
    </xf>
    <xf numFmtId="0" fontId="2" fillId="8" borderId="0" xfId="0" applyFont="1" applyFill="1" applyAlignment="1" applyProtection="1">
      <alignment horizontal="left" vertical="top"/>
      <protection hidden="1"/>
    </xf>
    <xf numFmtId="0" fontId="2" fillId="8" borderId="0" xfId="0" applyFont="1" applyFill="1" applyBorder="1" applyAlignment="1" applyProtection="1">
      <alignment horizontal="left" vertical="top"/>
      <protection hidden="1"/>
    </xf>
    <xf numFmtId="0" fontId="2" fillId="8" borderId="1" xfId="0" applyFont="1" applyFill="1" applyBorder="1" applyAlignment="1" applyProtection="1">
      <alignment horizontal="left" vertical="top"/>
      <protection hidden="1"/>
    </xf>
    <xf numFmtId="0" fontId="8" fillId="8" borderId="1" xfId="0" applyFont="1" applyFill="1" applyBorder="1" applyAlignment="1" applyProtection="1">
      <alignment horizontal="left" vertical="top"/>
      <protection hidden="1"/>
    </xf>
    <xf numFmtId="0" fontId="2" fillId="8" borderId="0" xfId="0" applyFont="1" applyFill="1" applyBorder="1" applyAlignment="1" applyProtection="1">
      <alignment vertical="center"/>
      <protection hidden="1"/>
    </xf>
    <xf numFmtId="0" fontId="2" fillId="8" borderId="16" xfId="0" applyFont="1" applyFill="1" applyBorder="1" applyAlignment="1" applyProtection="1">
      <alignment vertical="center"/>
      <protection hidden="1"/>
    </xf>
    <xf numFmtId="0" fontId="2" fillId="3" borderId="17" xfId="0" applyFont="1" applyFill="1" applyBorder="1" applyAlignment="1" applyProtection="1">
      <alignment horizontal="center" vertical="center"/>
      <protection hidden="1"/>
    </xf>
    <xf numFmtId="0" fontId="2" fillId="3" borderId="19" xfId="0" applyFont="1" applyFill="1" applyBorder="1" applyAlignment="1" applyProtection="1">
      <alignment horizontal="center" vertical="center"/>
      <protection hidden="1"/>
    </xf>
    <xf numFmtId="0" fontId="2" fillId="9" borderId="19"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 fillId="10" borderId="19" xfId="0"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3" fillId="8" borderId="0" xfId="0" applyFont="1" applyFill="1" applyAlignment="1" applyProtection="1">
      <alignment horizontal="center" vertical="center"/>
      <protection hidden="1"/>
    </xf>
    <xf numFmtId="0" fontId="20" fillId="11" borderId="29" xfId="0" applyFont="1" applyFill="1" applyBorder="1" applyAlignment="1" applyProtection="1">
      <alignment horizontal="left" vertical="top" wrapText="1"/>
      <protection hidden="1"/>
    </xf>
    <xf numFmtId="0" fontId="20" fillId="11" borderId="31" xfId="0" applyFont="1" applyFill="1" applyBorder="1" applyAlignment="1" applyProtection="1">
      <alignment horizontal="left" vertical="top" wrapText="1"/>
      <protection hidden="1"/>
    </xf>
    <xf numFmtId="0" fontId="20" fillId="11" borderId="33" xfId="0" applyFont="1" applyFill="1" applyBorder="1" applyAlignment="1" applyProtection="1">
      <alignment horizontal="left" vertical="top" wrapText="1"/>
      <protection hidden="1"/>
    </xf>
    <xf numFmtId="14" fontId="4" fillId="11" borderId="30" xfId="0" applyNumberFormat="1" applyFont="1" applyFill="1" applyBorder="1" applyAlignment="1" applyProtection="1">
      <alignment vertical="center" wrapText="1"/>
      <protection hidden="1"/>
    </xf>
    <xf numFmtId="14" fontId="4" fillId="11" borderId="32" xfId="0" applyNumberFormat="1" applyFont="1" applyFill="1" applyBorder="1" applyAlignment="1" applyProtection="1">
      <alignment vertical="center" wrapText="1"/>
      <protection hidden="1"/>
    </xf>
    <xf numFmtId="14" fontId="19" fillId="11" borderId="34" xfId="0" applyNumberFormat="1" applyFont="1" applyFill="1" applyBorder="1" applyAlignment="1" applyProtection="1">
      <alignment horizontal="center" vertical="center" wrapText="1"/>
      <protection hidden="1"/>
    </xf>
    <xf numFmtId="0" fontId="1" fillId="0" borderId="15" xfId="0" applyFont="1" applyBorder="1" applyProtection="1">
      <protection hidden="1"/>
    </xf>
    <xf numFmtId="0" fontId="4" fillId="5" borderId="21" xfId="0" applyNumberFormat="1" applyFont="1" applyFill="1" applyBorder="1" applyAlignment="1" applyProtection="1">
      <alignment horizontal="left" vertical="top" wrapText="1"/>
      <protection hidden="1"/>
    </xf>
    <xf numFmtId="0" fontId="4" fillId="5" borderId="25" xfId="0" applyNumberFormat="1" applyFont="1" applyFill="1" applyBorder="1" applyAlignment="1" applyProtection="1">
      <alignment horizontal="left" vertical="top" wrapText="1"/>
      <protection hidden="1"/>
    </xf>
    <xf numFmtId="14" fontId="17" fillId="5" borderId="28" xfId="0" applyNumberFormat="1" applyFont="1" applyFill="1" applyBorder="1" applyAlignment="1" applyProtection="1">
      <alignment horizontal="left" vertical="top" wrapText="1"/>
      <protection hidden="1"/>
    </xf>
    <xf numFmtId="0" fontId="0" fillId="8" borderId="15" xfId="0" applyFill="1" applyBorder="1" applyAlignment="1" applyProtection="1">
      <alignment horizontal="center" vertical="center"/>
      <protection hidden="1"/>
    </xf>
    <xf numFmtId="0" fontId="0" fillId="0" borderId="15" xfId="0" applyBorder="1" applyAlignment="1" applyProtection="1">
      <alignment horizontal="center" vertical="center"/>
      <protection hidden="1"/>
    </xf>
    <xf numFmtId="2" fontId="2" fillId="3" borderId="23" xfId="0" applyNumberFormat="1" applyFont="1" applyFill="1" applyBorder="1" applyAlignment="1" applyProtection="1">
      <alignment horizontal="center" vertical="center"/>
      <protection hidden="1"/>
    </xf>
    <xf numFmtId="0" fontId="1" fillId="0" borderId="0" xfId="0" applyNumberFormat="1" applyFont="1" applyAlignment="1" applyProtection="1">
      <alignment horizontal="left" vertical="top"/>
      <protection hidden="1"/>
    </xf>
    <xf numFmtId="0" fontId="2" fillId="8" borderId="2" xfId="0" applyFont="1" applyFill="1" applyBorder="1" applyAlignment="1" applyProtection="1">
      <alignment horizontal="left" vertical="top"/>
      <protection hidden="1"/>
    </xf>
    <xf numFmtId="0" fontId="6" fillId="2" borderId="26" xfId="0" applyFont="1" applyFill="1" applyBorder="1" applyAlignment="1" applyProtection="1">
      <alignment horizontal="left" vertical="top"/>
      <protection hidden="1"/>
    </xf>
    <xf numFmtId="0" fontId="6" fillId="2" borderId="27" xfId="0" applyFont="1" applyFill="1" applyBorder="1" applyAlignment="1" applyProtection="1">
      <alignment horizontal="left" vertical="top"/>
      <protection hidden="1"/>
    </xf>
    <xf numFmtId="0" fontId="6" fillId="2" borderId="27" xfId="0" applyFont="1" applyFill="1" applyBorder="1" applyAlignment="1" applyProtection="1">
      <alignment horizontal="left" vertical="top" wrapText="1"/>
      <protection hidden="1"/>
    </xf>
    <xf numFmtId="0" fontId="6" fillId="2" borderId="28" xfId="0" applyFont="1" applyFill="1" applyBorder="1" applyAlignment="1" applyProtection="1">
      <alignment horizontal="left" vertical="top" wrapText="1"/>
      <protection hidden="1"/>
    </xf>
    <xf numFmtId="0" fontId="2" fillId="8" borderId="22" xfId="0" applyFont="1" applyFill="1" applyBorder="1" applyAlignment="1" applyProtection="1">
      <alignment horizontal="left" vertical="top"/>
      <protection hidden="1"/>
    </xf>
    <xf numFmtId="0" fontId="2" fillId="8" borderId="38" xfId="0" applyFont="1" applyFill="1" applyBorder="1" applyAlignment="1" applyProtection="1">
      <alignment horizontal="left" vertical="top"/>
      <protection hidden="1"/>
    </xf>
    <xf numFmtId="0" fontId="2" fillId="13" borderId="29" xfId="0" applyFont="1" applyFill="1" applyBorder="1" applyAlignment="1" applyProtection="1">
      <alignment horizontal="left" vertical="top"/>
      <protection hidden="1"/>
    </xf>
    <xf numFmtId="0" fontId="2" fillId="13" borderId="31" xfId="0" applyFont="1" applyFill="1" applyBorder="1" applyAlignment="1" applyProtection="1">
      <alignment horizontal="left" vertical="top"/>
      <protection hidden="1"/>
    </xf>
    <xf numFmtId="0" fontId="2" fillId="13" borderId="33" xfId="0" applyFont="1" applyFill="1" applyBorder="1" applyAlignment="1" applyProtection="1">
      <alignment horizontal="left" vertical="top"/>
      <protection hidden="1"/>
    </xf>
    <xf numFmtId="0" fontId="2" fillId="13" borderId="39" xfId="0" applyFont="1" applyFill="1" applyBorder="1" applyAlignment="1" applyProtection="1">
      <alignment horizontal="left" vertical="top"/>
      <protection hidden="1"/>
    </xf>
    <xf numFmtId="0" fontId="2" fillId="13" borderId="37" xfId="0" applyFont="1" applyFill="1" applyBorder="1" applyAlignment="1" applyProtection="1">
      <alignment horizontal="left" vertical="top"/>
      <protection hidden="1"/>
    </xf>
    <xf numFmtId="0" fontId="1" fillId="0" borderId="0" xfId="0" applyFont="1" applyAlignment="1" applyProtection="1">
      <alignment vertical="top"/>
      <protection hidden="1"/>
    </xf>
    <xf numFmtId="0" fontId="18" fillId="5" borderId="46" xfId="0" applyFont="1" applyFill="1" applyBorder="1" applyAlignment="1" applyProtection="1">
      <alignment horizontal="left" vertical="top" wrapText="1"/>
      <protection hidden="1"/>
    </xf>
    <xf numFmtId="0" fontId="18" fillId="5" borderId="47" xfId="0" applyFont="1" applyFill="1" applyBorder="1" applyAlignment="1" applyProtection="1">
      <alignment horizontal="left" vertical="top" wrapText="1"/>
      <protection hidden="1"/>
    </xf>
    <xf numFmtId="0" fontId="18" fillId="5" borderId="48" xfId="0" applyFont="1" applyFill="1" applyBorder="1" applyAlignment="1" applyProtection="1">
      <alignment horizontal="left" vertical="top" wrapText="1"/>
      <protection hidden="1"/>
    </xf>
    <xf numFmtId="0" fontId="6" fillId="4" borderId="2" xfId="0" applyFont="1" applyFill="1" applyBorder="1" applyAlignment="1" applyProtection="1">
      <alignment horizontal="center" vertical="center" wrapText="1"/>
      <protection hidden="1"/>
    </xf>
    <xf numFmtId="0" fontId="6" fillId="4" borderId="4"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left" vertical="top"/>
      <protection hidden="1"/>
    </xf>
    <xf numFmtId="0" fontId="2" fillId="8" borderId="11" xfId="0" applyFont="1" applyFill="1" applyBorder="1" applyAlignment="1" applyProtection="1">
      <alignment horizontal="left" vertical="top"/>
      <protection hidden="1"/>
    </xf>
    <xf numFmtId="0" fontId="2" fillId="8" borderId="40" xfId="0" applyFont="1" applyFill="1" applyBorder="1" applyAlignment="1" applyProtection="1">
      <alignment horizontal="left" vertical="top"/>
      <protection hidden="1"/>
    </xf>
    <xf numFmtId="0" fontId="8" fillId="8" borderId="1" xfId="0" applyFont="1" applyFill="1" applyBorder="1" applyAlignment="1" applyProtection="1">
      <alignment horizontal="left" vertical="top" wrapText="1"/>
      <protection hidden="1"/>
    </xf>
    <xf numFmtId="0" fontId="2" fillId="12" borderId="27" xfId="0" applyFont="1" applyFill="1" applyBorder="1" applyAlignment="1" applyProtection="1">
      <alignment horizontal="left" vertical="top"/>
      <protection locked="0"/>
    </xf>
    <xf numFmtId="0" fontId="2" fillId="12" borderId="28" xfId="0" applyFont="1" applyFill="1" applyBorder="1" applyAlignment="1" applyProtection="1">
      <alignment horizontal="left" vertical="top"/>
      <protection locked="0"/>
    </xf>
    <xf numFmtId="0" fontId="2" fillId="12" borderId="1" xfId="0" applyFont="1" applyFill="1" applyBorder="1" applyAlignment="1" applyProtection="1">
      <alignment horizontal="left" vertical="top"/>
      <protection locked="0"/>
    </xf>
    <xf numFmtId="0" fontId="2" fillId="12" borderId="22" xfId="0" applyFont="1" applyFill="1" applyBorder="1" applyAlignment="1" applyProtection="1">
      <alignment horizontal="left" vertical="top"/>
      <protection locked="0"/>
    </xf>
    <xf numFmtId="0" fontId="2" fillId="12" borderId="23" xfId="0" applyFont="1" applyFill="1" applyBorder="1" applyAlignment="1" applyProtection="1">
      <alignment horizontal="left" vertical="top"/>
      <protection locked="0"/>
    </xf>
    <xf numFmtId="0" fontId="2" fillId="12" borderId="24" xfId="0" applyFont="1" applyFill="1" applyBorder="1" applyAlignment="1" applyProtection="1">
      <alignment horizontal="left" vertical="top"/>
      <protection locked="0"/>
    </xf>
    <xf numFmtId="0" fontId="2" fillId="12" borderId="1" xfId="0" applyFont="1" applyFill="1" applyBorder="1" applyAlignment="1" applyProtection="1">
      <alignment horizontal="center" vertical="center"/>
      <protection locked="0"/>
    </xf>
    <xf numFmtId="0" fontId="2" fillId="12" borderId="1" xfId="0" applyNumberFormat="1" applyFont="1" applyFill="1" applyBorder="1" applyAlignment="1" applyProtection="1">
      <alignment horizontal="center" vertical="center"/>
      <protection locked="0"/>
    </xf>
    <xf numFmtId="14" fontId="2" fillId="12" borderId="1" xfId="0" applyNumberFormat="1" applyFont="1" applyFill="1" applyBorder="1" applyAlignment="1" applyProtection="1">
      <alignment horizontal="center" vertical="center"/>
      <protection locked="0"/>
    </xf>
    <xf numFmtId="0" fontId="2" fillId="3" borderId="1" xfId="0" applyNumberFormat="1" applyFont="1" applyFill="1" applyBorder="1" applyAlignment="1" applyProtection="1">
      <alignment horizontal="center" vertical="center"/>
      <protection locked="0"/>
    </xf>
    <xf numFmtId="2" fontId="2" fillId="12" borderId="1" xfId="0" applyNumberFormat="1" applyFont="1" applyFill="1" applyBorder="1" applyAlignment="1" applyProtection="1">
      <alignment horizontal="center" vertical="center"/>
      <protection locked="0"/>
    </xf>
    <xf numFmtId="2" fontId="2" fillId="12" borderId="23" xfId="0" applyNumberFormat="1" applyFont="1" applyFill="1" applyBorder="1" applyAlignment="1" applyProtection="1">
      <alignment horizontal="center" vertical="center"/>
      <protection locked="0"/>
    </xf>
    <xf numFmtId="0" fontId="2" fillId="12" borderId="22" xfId="0" applyNumberFormat="1" applyFont="1" applyFill="1" applyBorder="1" applyAlignment="1" applyProtection="1">
      <alignment horizontal="center" vertical="center"/>
      <protection locked="0"/>
    </xf>
    <xf numFmtId="14" fontId="2" fillId="12" borderId="23" xfId="0" applyNumberFormat="1" applyFont="1" applyFill="1" applyBorder="1" applyAlignment="1" applyProtection="1">
      <alignment horizontal="center" vertical="center"/>
      <protection locked="0"/>
    </xf>
    <xf numFmtId="0" fontId="2" fillId="12" borderId="24" xfId="0" applyNumberFormat="1" applyFont="1" applyFill="1" applyBorder="1" applyAlignment="1" applyProtection="1">
      <alignment horizontal="center" vertical="center"/>
      <protection locked="0"/>
    </xf>
    <xf numFmtId="14" fontId="24" fillId="5" borderId="22" xfId="3" quotePrefix="1" applyNumberFormat="1" applyFont="1" applyFill="1" applyBorder="1" applyAlignment="1" applyProtection="1">
      <alignment horizontal="center" vertical="top" wrapText="1"/>
      <protection locked="0" hidden="1"/>
    </xf>
    <xf numFmtId="14" fontId="23" fillId="5" borderId="22" xfId="3" quotePrefix="1" applyNumberFormat="1" applyFont="1" applyFill="1" applyBorder="1" applyAlignment="1" applyProtection="1">
      <alignment horizontal="center" vertical="top" wrapText="1"/>
      <protection locked="0" hidden="1"/>
    </xf>
    <xf numFmtId="14" fontId="24" fillId="5" borderId="24" xfId="3" quotePrefix="1" applyNumberFormat="1" applyFont="1" applyFill="1" applyBorder="1" applyAlignment="1" applyProtection="1">
      <alignment horizontal="center" vertical="top" wrapText="1"/>
      <protection locked="0" hidden="1"/>
    </xf>
    <xf numFmtId="0" fontId="26" fillId="14" borderId="1" xfId="0" applyFont="1" applyFill="1" applyBorder="1" applyAlignment="1" applyProtection="1">
      <alignment horizontal="left" vertical="top"/>
      <protection hidden="1"/>
    </xf>
    <xf numFmtId="0" fontId="6" fillId="4" borderId="1" xfId="0" applyFont="1" applyFill="1" applyBorder="1" applyAlignment="1" applyProtection="1">
      <alignment horizontal="center" vertical="center" wrapText="1"/>
      <protection hidden="1"/>
    </xf>
    <xf numFmtId="0" fontId="6" fillId="4" borderId="27" xfId="0" applyFont="1" applyFill="1" applyBorder="1" applyAlignment="1" applyProtection="1">
      <alignment horizontal="center" vertical="center" wrapText="1"/>
      <protection hidden="1"/>
    </xf>
    <xf numFmtId="14" fontId="4" fillId="12" borderId="44" xfId="0" applyNumberFormat="1" applyFont="1" applyFill="1" applyBorder="1" applyAlignment="1" applyProtection="1">
      <alignment horizontal="center" vertical="center" wrapText="1"/>
      <protection locked="0" hidden="1"/>
    </xf>
    <xf numFmtId="14" fontId="4" fillId="11" borderId="18" xfId="0" applyNumberFormat="1" applyFont="1" applyFill="1" applyBorder="1" applyAlignment="1" applyProtection="1">
      <alignment horizontal="center" vertical="center" wrapText="1"/>
      <protection hidden="1"/>
    </xf>
    <xf numFmtId="14" fontId="19" fillId="11" borderId="45" xfId="0" applyNumberFormat="1" applyFont="1" applyFill="1" applyBorder="1" applyAlignment="1" applyProtection="1">
      <alignment horizontal="center" vertical="center" wrapText="1"/>
      <protection hidden="1"/>
    </xf>
    <xf numFmtId="164" fontId="4" fillId="11" borderId="1" xfId="0" applyNumberFormat="1" applyFont="1" applyFill="1" applyBorder="1" applyAlignment="1" applyProtection="1">
      <alignment horizontal="left" vertical="top" wrapText="1"/>
      <protection hidden="1"/>
    </xf>
    <xf numFmtId="164" fontId="4" fillId="5" borderId="1" xfId="0" applyNumberFormat="1" applyFont="1" applyFill="1" applyBorder="1" applyAlignment="1" applyProtection="1">
      <alignment horizontal="left" vertical="top" wrapText="1"/>
      <protection hidden="1"/>
    </xf>
    <xf numFmtId="164" fontId="4" fillId="5" borderId="23" xfId="0" applyNumberFormat="1" applyFont="1" applyFill="1" applyBorder="1" applyAlignment="1" applyProtection="1">
      <alignment horizontal="left" vertical="top" wrapText="1"/>
      <protection hidden="1"/>
    </xf>
    <xf numFmtId="164" fontId="2" fillId="3" borderId="21" xfId="0" applyNumberFormat="1" applyFont="1" applyFill="1" applyBorder="1" applyAlignment="1" applyProtection="1">
      <alignment horizontal="center" vertical="center"/>
      <protection hidden="1"/>
    </xf>
    <xf numFmtId="164" fontId="2" fillId="3" borderId="25" xfId="0" applyNumberFormat="1" applyFont="1" applyFill="1" applyBorder="1" applyAlignment="1" applyProtection="1">
      <alignment horizontal="center" vertical="center"/>
      <protection hidden="1"/>
    </xf>
    <xf numFmtId="164" fontId="2" fillId="3" borderId="1" xfId="0" applyNumberFormat="1" applyFont="1" applyFill="1" applyBorder="1" applyAlignment="1" applyProtection="1">
      <alignment horizontal="center" vertical="center"/>
      <protection hidden="1"/>
    </xf>
    <xf numFmtId="164" fontId="6" fillId="4" borderId="4" xfId="0" applyNumberFormat="1" applyFont="1" applyFill="1" applyBorder="1" applyAlignment="1" applyProtection="1">
      <alignment horizontal="center" vertical="center" wrapText="1"/>
      <protection hidden="1"/>
    </xf>
    <xf numFmtId="164" fontId="1" fillId="8" borderId="0" xfId="0" applyNumberFormat="1" applyFont="1" applyFill="1" applyAlignment="1" applyProtection="1">
      <alignment horizontal="center" vertical="center"/>
      <protection hidden="1"/>
    </xf>
    <xf numFmtId="164" fontId="1" fillId="0" borderId="0" xfId="0" applyNumberFormat="1" applyFont="1" applyAlignment="1" applyProtection="1">
      <alignment horizontal="center" vertical="center"/>
      <protection hidden="1"/>
    </xf>
    <xf numFmtId="0" fontId="25" fillId="0" borderId="41" xfId="0" applyFont="1" applyBorder="1" applyAlignment="1" applyProtection="1">
      <alignment horizontal="right" vertical="top"/>
      <protection hidden="1"/>
    </xf>
    <xf numFmtId="0" fontId="25" fillId="0" borderId="42" xfId="0" applyFont="1" applyBorder="1" applyAlignment="1" applyProtection="1">
      <alignment horizontal="right" vertical="top"/>
      <protection hidden="1"/>
    </xf>
    <xf numFmtId="0" fontId="25" fillId="0" borderId="43" xfId="0" applyFont="1" applyBorder="1" applyAlignment="1" applyProtection="1">
      <alignment horizontal="right" vertical="top"/>
      <protection hidden="1"/>
    </xf>
    <xf numFmtId="0" fontId="3" fillId="2" borderId="13"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5" fillId="0" borderId="0" xfId="0" applyFont="1" applyBorder="1" applyAlignment="1" applyProtection="1">
      <alignment horizontal="right"/>
      <protection hidden="1"/>
    </xf>
    <xf numFmtId="0" fontId="5" fillId="0" borderId="16" xfId="0" applyFont="1" applyBorder="1" applyAlignment="1" applyProtection="1">
      <alignment horizontal="right"/>
      <protection hidden="1"/>
    </xf>
    <xf numFmtId="0" fontId="18" fillId="12" borderId="26" xfId="0" applyFont="1" applyFill="1" applyBorder="1" applyAlignment="1" applyProtection="1">
      <alignment horizontal="center"/>
      <protection locked="0" hidden="1"/>
    </xf>
    <xf numFmtId="0" fontId="18" fillId="12" borderId="28" xfId="0" applyFont="1" applyFill="1" applyBorder="1" applyAlignment="1" applyProtection="1">
      <alignment horizontal="center"/>
      <protection locked="0" hidden="1"/>
    </xf>
    <xf numFmtId="0" fontId="18" fillId="12" borderId="31" xfId="0" applyFont="1" applyFill="1" applyBorder="1" applyAlignment="1" applyProtection="1">
      <alignment horizontal="center"/>
      <protection locked="0" hidden="1"/>
    </xf>
    <xf numFmtId="0" fontId="18" fillId="12" borderId="32" xfId="0" applyFont="1" applyFill="1" applyBorder="1" applyAlignment="1" applyProtection="1">
      <alignment horizontal="center"/>
      <protection locked="0" hidden="1"/>
    </xf>
    <xf numFmtId="0" fontId="18" fillId="12" borderId="21" xfId="0" applyFont="1" applyFill="1" applyBorder="1" applyAlignment="1" applyProtection="1">
      <alignment horizontal="center"/>
      <protection locked="0" hidden="1"/>
    </xf>
    <xf numFmtId="0" fontId="18" fillId="12" borderId="22" xfId="0" applyFont="1" applyFill="1" applyBorder="1" applyAlignment="1" applyProtection="1">
      <alignment horizontal="center"/>
      <protection locked="0" hidden="1"/>
    </xf>
    <xf numFmtId="0" fontId="18" fillId="12" borderId="25" xfId="0" applyFont="1" applyFill="1" applyBorder="1" applyAlignment="1" applyProtection="1">
      <alignment horizontal="center"/>
      <protection locked="0" hidden="1"/>
    </xf>
    <xf numFmtId="0" fontId="18" fillId="12" borderId="24" xfId="0" applyFont="1" applyFill="1" applyBorder="1" applyAlignment="1" applyProtection="1">
      <alignment horizontal="center"/>
      <protection locked="0" hidden="1"/>
    </xf>
    <xf numFmtId="0" fontId="3" fillId="2" borderId="17"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 fillId="2" borderId="19" xfId="0" applyFont="1" applyFill="1" applyBorder="1" applyAlignment="1" applyProtection="1">
      <alignment horizontal="center" vertical="center" wrapText="1"/>
      <protection hidden="1"/>
    </xf>
    <xf numFmtId="0" fontId="5" fillId="0" borderId="20" xfId="0" applyFont="1" applyBorder="1" applyAlignment="1" applyProtection="1">
      <alignment horizontal="right" vertical="center"/>
      <protection hidden="1"/>
    </xf>
    <xf numFmtId="0" fontId="5" fillId="0" borderId="0" xfId="0" applyFont="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6" fillId="4" borderId="2" xfId="0" applyFont="1" applyFill="1" applyBorder="1" applyAlignment="1" applyProtection="1">
      <alignment horizontal="center" vertical="center" wrapText="1"/>
      <protection hidden="1"/>
    </xf>
    <xf numFmtId="0" fontId="6" fillId="4" borderId="4"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8" fillId="9" borderId="17" xfId="0" applyFont="1" applyFill="1" applyBorder="1" applyAlignment="1" applyProtection="1">
      <alignment horizontal="right" vertical="center"/>
      <protection hidden="1"/>
    </xf>
    <xf numFmtId="0" fontId="8" fillId="9" borderId="18" xfId="0" applyFont="1" applyFill="1" applyBorder="1" applyAlignment="1" applyProtection="1">
      <alignment horizontal="right" vertical="center"/>
      <protection hidden="1"/>
    </xf>
    <xf numFmtId="0" fontId="8" fillId="9" borderId="19" xfId="0" applyFont="1" applyFill="1" applyBorder="1" applyAlignment="1" applyProtection="1">
      <alignment horizontal="right" vertical="center"/>
      <protection hidden="1"/>
    </xf>
    <xf numFmtId="0" fontId="6" fillId="4" borderId="17" xfId="0" applyFont="1" applyFill="1" applyBorder="1" applyAlignment="1" applyProtection="1">
      <alignment horizontal="center" vertical="center" wrapText="1"/>
      <protection hidden="1"/>
    </xf>
    <xf numFmtId="0" fontId="6" fillId="4" borderId="19" xfId="0" applyFont="1" applyFill="1" applyBorder="1" applyAlignment="1" applyProtection="1">
      <alignment horizontal="center" vertical="center" wrapText="1"/>
      <protection hidden="1"/>
    </xf>
    <xf numFmtId="0" fontId="6" fillId="4" borderId="35" xfId="0" applyFont="1" applyFill="1" applyBorder="1" applyAlignment="1" applyProtection="1">
      <alignment horizontal="center" vertical="center" wrapText="1"/>
      <protection hidden="1"/>
    </xf>
    <xf numFmtId="0" fontId="6" fillId="4" borderId="36" xfId="0" applyFont="1" applyFill="1" applyBorder="1" applyAlignment="1" applyProtection="1">
      <alignment horizontal="center" vertical="center" wrapText="1"/>
      <protection hidden="1"/>
    </xf>
    <xf numFmtId="0" fontId="6" fillId="4" borderId="18" xfId="0" applyFont="1" applyFill="1" applyBorder="1" applyAlignment="1" applyProtection="1">
      <alignment horizontal="center" vertical="center" wrapText="1"/>
      <protection hidden="1"/>
    </xf>
    <xf numFmtId="0" fontId="8" fillId="10" borderId="17" xfId="0" applyFont="1" applyFill="1" applyBorder="1" applyAlignment="1" applyProtection="1">
      <alignment horizontal="right" vertical="center"/>
      <protection hidden="1"/>
    </xf>
    <xf numFmtId="0" fontId="8" fillId="10" borderId="18" xfId="0" applyFont="1" applyFill="1" applyBorder="1" applyAlignment="1" applyProtection="1">
      <alignment horizontal="right" vertical="center"/>
      <protection hidden="1"/>
    </xf>
    <xf numFmtId="0" fontId="8" fillId="10" borderId="19" xfId="0" applyFont="1" applyFill="1" applyBorder="1" applyAlignment="1" applyProtection="1">
      <alignment horizontal="right" vertical="center"/>
      <protection hidden="1"/>
    </xf>
    <xf numFmtId="0" fontId="0" fillId="2" borderId="12" xfId="0" applyFont="1" applyFill="1" applyBorder="1" applyAlignment="1" applyProtection="1">
      <alignment horizontal="center" vertical="center"/>
      <protection hidden="1"/>
    </xf>
    <xf numFmtId="0" fontId="0" fillId="2" borderId="14"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vertical="center" wrapText="1"/>
      <protection hidden="1"/>
    </xf>
    <xf numFmtId="0" fontId="0" fillId="0" borderId="12" xfId="0" applyFont="1" applyBorder="1" applyAlignment="1" applyProtection="1">
      <alignment horizontal="center" vertical="center" wrapText="1"/>
      <protection hidden="1"/>
    </xf>
    <xf numFmtId="0" fontId="6" fillId="4" borderId="26" xfId="0" applyFont="1" applyFill="1" applyBorder="1" applyAlignment="1" applyProtection="1">
      <alignment horizontal="center" vertical="center" wrapText="1"/>
      <protection hidden="1"/>
    </xf>
    <xf numFmtId="0" fontId="6" fillId="4" borderId="21" xfId="0" applyFont="1" applyFill="1" applyBorder="1" applyAlignment="1" applyProtection="1">
      <alignment horizontal="center" vertical="center" wrapText="1"/>
      <protection hidden="1"/>
    </xf>
    <xf numFmtId="0" fontId="6" fillId="4" borderId="27" xfId="0" applyFont="1" applyFill="1" applyBorder="1" applyAlignment="1" applyProtection="1">
      <alignment horizontal="center" vertical="center" wrapText="1"/>
      <protection hidden="1"/>
    </xf>
    <xf numFmtId="0" fontId="6" fillId="4" borderId="28" xfId="0" applyFont="1" applyFill="1" applyBorder="1" applyAlignment="1" applyProtection="1">
      <alignment horizontal="center" vertical="center" wrapText="1"/>
      <protection hidden="1"/>
    </xf>
    <xf numFmtId="0" fontId="6" fillId="4" borderId="22" xfId="0" applyFont="1" applyFill="1" applyBorder="1" applyAlignment="1" applyProtection="1">
      <alignment horizontal="center" vertical="center" wrapText="1"/>
      <protection hidden="1"/>
    </xf>
    <xf numFmtId="0" fontId="25" fillId="8" borderId="15" xfId="0" applyFont="1" applyFill="1" applyBorder="1" applyAlignment="1" applyProtection="1">
      <alignment horizontal="right" vertical="center"/>
      <protection hidden="1"/>
    </xf>
    <xf numFmtId="0" fontId="25" fillId="8" borderId="0" xfId="0" applyFont="1" applyFill="1" applyBorder="1" applyAlignment="1" applyProtection="1">
      <alignment horizontal="right" vertical="center"/>
      <protection hidden="1"/>
    </xf>
    <xf numFmtId="0" fontId="25" fillId="8" borderId="16" xfId="0" applyFont="1" applyFill="1" applyBorder="1" applyAlignment="1" applyProtection="1">
      <alignment horizontal="right" vertical="center"/>
      <protection hidden="1"/>
    </xf>
    <xf numFmtId="0" fontId="5" fillId="8" borderId="15" xfId="0" applyFont="1" applyFill="1" applyBorder="1" applyAlignment="1" applyProtection="1">
      <alignment horizontal="left" vertical="center"/>
      <protection hidden="1"/>
    </xf>
    <xf numFmtId="0" fontId="5" fillId="8" borderId="0" xfId="0" applyFont="1" applyFill="1" applyBorder="1" applyAlignment="1" applyProtection="1">
      <alignment horizontal="left" vertical="center"/>
      <protection hidden="1"/>
    </xf>
    <xf numFmtId="0" fontId="5" fillId="8" borderId="16" xfId="0" applyFont="1" applyFill="1" applyBorder="1" applyAlignment="1" applyProtection="1">
      <alignment horizontal="left" vertical="center"/>
      <protection hidden="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10" xfId="0" applyBorder="1" applyAlignment="1">
      <alignment horizontal="left" vertical="center" wrapText="1"/>
    </xf>
  </cellXfs>
  <cellStyles count="4">
    <cellStyle name="Link" xfId="3" builtinId="8"/>
    <cellStyle name="Spaltenüberschrift" xfId="1" xr:uid="{00000000-0005-0000-0000-000001000000}"/>
    <cellStyle name="Standard" xfId="0" builtinId="0"/>
    <cellStyle name="Text" xfId="2" xr:uid="{00000000-0005-0000-0000-000003000000}"/>
  </cellStyles>
  <dxfs count="13">
    <dxf>
      <font>
        <b/>
        <i val="0"/>
        <color theme="0"/>
      </font>
      <fill>
        <patternFill>
          <bgColor theme="9"/>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color rgb="FF9C0006"/>
      </font>
      <fill>
        <patternFill>
          <bgColor rgb="FFFFC7CE"/>
        </patternFill>
      </fill>
    </dxf>
    <dxf>
      <font>
        <color rgb="FF9C0006"/>
      </font>
      <fill>
        <patternFill>
          <bgColor rgb="FFFFC7CE"/>
        </patternFill>
      </fill>
    </dxf>
    <dxf>
      <font>
        <b/>
        <i val="0"/>
        <color theme="0"/>
      </font>
      <fill>
        <patternFill>
          <bgColor theme="9"/>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247649</xdr:colOff>
      <xdr:row>0</xdr:row>
      <xdr:rowOff>180975</xdr:rowOff>
    </xdr:from>
    <xdr:to>
      <xdr:col>12</xdr:col>
      <xdr:colOff>371475</xdr:colOff>
      <xdr:row>39</xdr:row>
      <xdr:rowOff>171450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247649" y="180975"/>
          <a:ext cx="9267826" cy="7419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b="1">
              <a:latin typeface="AvenirNext LT Com Regular" panose="020B0503020203020204" pitchFamily="34" charset="0"/>
            </a:rPr>
            <a:t>Seit dem 1. Januar 2023 sind folgende Betriebe zur Stoffstrombilanzierung verpflichtet:</a:t>
          </a:r>
        </a:p>
        <a:p>
          <a:endParaRPr lang="de-DE">
            <a:latin typeface="AvenirNext LT Com Regular" panose="020B0503020203020204" pitchFamily="34" charset="0"/>
          </a:endParaRPr>
        </a:p>
        <a:p>
          <a:r>
            <a:rPr lang="de-DE" b="1">
              <a:latin typeface="AvenirNext LT Com Regular" panose="020B0503020203020204" pitchFamily="34" charset="0"/>
            </a:rPr>
            <a:t>1.</a:t>
          </a:r>
          <a:r>
            <a:rPr lang="de-DE" baseline="0">
              <a:latin typeface="AvenirNext LT Com Regular" panose="020B0503020203020204" pitchFamily="34" charset="0"/>
            </a:rPr>
            <a:t> </a:t>
          </a:r>
          <a:r>
            <a:rPr lang="de-DE">
              <a:latin typeface="AvenirNext LT Com Regular" panose="020B0503020203020204" pitchFamily="34" charset="0"/>
            </a:rPr>
            <a:t>Betriebe mit mehr als 20 Hektar landwirtschaftlicher Nutzfläche oder mehr als 50 Großvieheinheiten je Betrieb,</a:t>
          </a:r>
        </a:p>
        <a:p>
          <a:endParaRPr lang="de-DE">
            <a:latin typeface="AvenirNext LT Com Regular" panose="020B0503020203020204" pitchFamily="34" charset="0"/>
          </a:endParaRPr>
        </a:p>
        <a:p>
          <a:r>
            <a:rPr lang="de-DE" b="1">
              <a:latin typeface="AvenirNext LT Com Regular" panose="020B0503020203020204" pitchFamily="34" charset="0"/>
            </a:rPr>
            <a:t>2.</a:t>
          </a:r>
          <a:r>
            <a:rPr lang="de-DE">
              <a:latin typeface="AvenirNext LT Com Regular" panose="020B0503020203020204" pitchFamily="34" charset="0"/>
            </a:rPr>
            <a:t> Betriebe, die die in Nummer 1 genannten Schwellenwerte unterschreiten, wenn dem Betrieb im jeweiligen Bezugsjahr außerhalb des Betriebs anfallender Wirtschaftsdünger zugeführt wird,</a:t>
          </a:r>
        </a:p>
        <a:p>
          <a:endParaRPr lang="de-DE">
            <a:latin typeface="AvenirNext LT Com Regular" panose="020B0503020203020204" pitchFamily="34" charset="0"/>
          </a:endParaRPr>
        </a:p>
        <a:p>
          <a:r>
            <a:rPr lang="de-DE" b="1">
              <a:latin typeface="AvenirNext LT Com Regular" panose="020B0503020203020204" pitchFamily="34" charset="0"/>
            </a:rPr>
            <a:t>3. </a:t>
          </a:r>
          <a:r>
            <a:rPr lang="de-DE">
              <a:latin typeface="AvenirNext LT Com Regular" panose="020B0503020203020204" pitchFamily="34" charset="0"/>
            </a:rPr>
            <a:t>Betriebe, die eine Biogasanlage unterhalten und mit einem Betrieb nach Nummer 1 oder Nummer 2 in funktionalen Zusammenhang stehen, wenn dem Betrieb im jeweiligen Bezugsjahr Wirtschaftsdünger aus diesem Betrieb oder sonst außerhalb des Betriebs anfallender Wirtschaftsdünger zugeführt wird.</a:t>
          </a:r>
        </a:p>
        <a:p>
          <a:endParaRPr lang="de-DE">
            <a:latin typeface="AvenirNext LT Com Regular" panose="020B05030202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AvenirNext LT Com Regular" panose="020B0503020203020204" pitchFamily="34" charset="0"/>
              <a:ea typeface="+mn-ea"/>
              <a:cs typeface="+mn-cs"/>
            </a:rPr>
            <a:t>Dabei sollen dem Betrieb zugeführte und abgegebene stickstoff- sowie phosphorhaltige Nährstoffe nach Maßgabe der Anlage 2 der Stoffstrombilanzverordnung</a:t>
          </a:r>
          <a:r>
            <a:rPr lang="de-DE" sz="1100" b="0" u="none">
              <a:solidFill>
                <a:schemeClr val="dk1"/>
              </a:solidFill>
              <a:effectLst/>
              <a:latin typeface="AvenirNext LT Com Regular" panose="020B0503020203020204" pitchFamily="34" charset="0"/>
              <a:ea typeface="+mn-ea"/>
              <a:cs typeface="+mn-cs"/>
            </a:rPr>
            <a:t> </a:t>
          </a:r>
          <a:r>
            <a:rPr lang="de-DE" sz="1100" u="none">
              <a:solidFill>
                <a:schemeClr val="dk1"/>
              </a:solidFill>
              <a:effectLst/>
              <a:latin typeface="AvenirNext LT Com Regular" panose="020B0503020203020204" pitchFamily="34" charset="0"/>
              <a:ea typeface="+mn-ea"/>
              <a:cs typeface="+mn-cs"/>
            </a:rPr>
            <a:t>aufgezeichnet </a:t>
          </a:r>
          <a:r>
            <a:rPr lang="de-DE" sz="1100">
              <a:solidFill>
                <a:schemeClr val="dk1"/>
              </a:solidFill>
              <a:effectLst/>
              <a:latin typeface="AvenirNext LT Com Regular" panose="020B0503020203020204" pitchFamily="34" charset="0"/>
              <a:ea typeface="+mn-ea"/>
              <a:cs typeface="+mn-cs"/>
            </a:rPr>
            <a:t>werden. </a:t>
          </a:r>
          <a:r>
            <a:rPr lang="de-DE" sz="1100" b="1">
              <a:solidFill>
                <a:schemeClr val="dk1"/>
              </a:solidFill>
              <a:effectLst/>
              <a:latin typeface="AvenirNext LT Com Regular" panose="020B0503020203020204" pitchFamily="34" charset="0"/>
              <a:ea typeface="+mn-ea"/>
              <a:cs typeface="+mn-cs"/>
            </a:rPr>
            <a:t>Wichtig:</a:t>
          </a:r>
          <a:r>
            <a:rPr lang="de-DE" sz="1100" b="1" baseline="0">
              <a:solidFill>
                <a:schemeClr val="dk1"/>
              </a:solidFill>
              <a:effectLst/>
              <a:latin typeface="AvenirNext LT Com Regular" panose="020B0503020203020204" pitchFamily="34" charset="0"/>
              <a:ea typeface="+mn-ea"/>
              <a:cs typeface="+mn-cs"/>
            </a:rPr>
            <a:t> </a:t>
          </a:r>
          <a:r>
            <a:rPr lang="de-DE" sz="1100" baseline="0">
              <a:solidFill>
                <a:schemeClr val="dk1"/>
              </a:solidFill>
              <a:effectLst/>
              <a:latin typeface="AvenirNext LT Com Regular" panose="020B0503020203020204" pitchFamily="34" charset="0"/>
              <a:ea typeface="+mn-ea"/>
              <a:cs typeface="+mn-cs"/>
            </a:rPr>
            <a:t>Die im Betrieb angefallenen Nährstoffe aus z.B. Ernteresten oder Wirtschaftsdüngern (Trester, Hefetrub, etc.), die auf die Rebflächen wieder zurückgeführt werden und den Betrieb nicht verlassen, sind in der Stoffstrombilanzierung nicht zu erfassen!</a:t>
          </a:r>
          <a:endParaRPr lang="de-DE" sz="1100">
            <a:solidFill>
              <a:schemeClr val="dk1"/>
            </a:solidFill>
            <a:effectLst/>
            <a:latin typeface="AvenirNext LT Com Regular" panose="020B0503020203020204" pitchFamily="34" charset="0"/>
            <a:ea typeface="+mn-ea"/>
            <a:cs typeface="+mn-cs"/>
          </a:endParaRPr>
        </a:p>
        <a:p>
          <a:endParaRPr lang="de-DE" sz="1100">
            <a:latin typeface="AvenirNext LT Com Regular" panose="020B0503020203020204" pitchFamily="34" charset="0"/>
          </a:endParaRPr>
        </a:p>
        <a:p>
          <a:r>
            <a:rPr lang="de-DE" b="1">
              <a:latin typeface="AvenirNext LT Com Regular" panose="020B0503020203020204" pitchFamily="34" charset="0"/>
            </a:rPr>
            <a:t>Wie werden Nährstoffzufuhren und -abgaben bewertet?</a:t>
          </a:r>
        </a:p>
        <a:p>
          <a:endParaRPr lang="de-DE" b="1">
            <a:latin typeface="AvenirNext LT Com Regular" panose="020B0503020203020204" pitchFamily="34" charset="0"/>
          </a:endParaRPr>
        </a:p>
        <a:p>
          <a:r>
            <a:rPr lang="de-DE">
              <a:latin typeface="AvenirNext LT Com Regular" panose="020B0503020203020204" pitchFamily="34" charset="0"/>
            </a:rPr>
            <a:t>Über die zugeführten und abgegebenen Nährstoffe sind betriebliche Stoffstrombilanzen für Stickstoff und Phosphor zu ermitteln und für Stickstoff auch zu bewerten. </a:t>
          </a:r>
        </a:p>
        <a:p>
          <a:r>
            <a:rPr lang="de-DE">
              <a:latin typeface="AvenirNext LT Com Regular" panose="020B0503020203020204" pitchFamily="34" charset="0"/>
            </a:rPr>
            <a:t>Bewertet werden soll der dreijährige Durchschnitt der Stoffstrombilanz für Stickstoff je Betrieb. Dabei wird weitgehend sichergestellt, dass die Betriebe bei der Stoffstrombilanzierung und beim Nährstoffvergleich nach der Düngeverordnung einheitlich beurteilt werden.</a:t>
          </a:r>
        </a:p>
        <a:p>
          <a:r>
            <a:rPr lang="de-DE">
              <a:latin typeface="AvenirNext LT Com Regular" panose="020B0503020203020204" pitchFamily="34" charset="0"/>
            </a:rPr>
            <a:t>Über die jeweilige Ermittlung und Bewertung sind Aufzeichnungen zu führen.</a:t>
          </a:r>
          <a:br>
            <a:rPr lang="de-DE">
              <a:latin typeface="AvenirNext LT Com Regular" panose="020B0503020203020204" pitchFamily="34" charset="0"/>
            </a:rPr>
          </a:br>
          <a:r>
            <a:rPr lang="de-DE">
              <a:latin typeface="AvenirNext LT Com Regular" panose="020B0503020203020204" pitchFamily="34" charset="0"/>
            </a:rPr>
            <a:t>Die Länder können zu den vorgeschriebenen Aufzeichnungen zusätzliche Vorlage-, Melde- oder Mitteilungspflichten durch Rechtsverordnung festlegen. </a:t>
          </a:r>
        </a:p>
        <a:p>
          <a:endParaRPr lang="de-DE">
            <a:latin typeface="AvenirNext LT Com Regular" panose="020B0503020203020204" pitchFamily="34" charset="0"/>
          </a:endParaRPr>
        </a:p>
        <a:p>
          <a:r>
            <a:rPr lang="de-DE">
              <a:latin typeface="AvenirNext LT Com Regular" panose="020B0503020203020204" pitchFamily="34" charset="0"/>
            </a:rPr>
            <a:t>Es gibt zwei Bewertungsverfahren, aus denen betroffene landwirtschaftliche Betriebe ein Verfahren wählen können: </a:t>
          </a:r>
        </a:p>
        <a:p>
          <a:endParaRPr lang="de-DE">
            <a:latin typeface="AvenirNext LT Com Regular" panose="020B0503020203020204" pitchFamily="34" charset="0"/>
          </a:endParaRPr>
        </a:p>
        <a:p>
          <a:r>
            <a:rPr lang="de-DE">
              <a:latin typeface="AvenirNext LT Com Regular" panose="020B0503020203020204" pitchFamily="34" charset="0"/>
            </a:rPr>
            <a:t>1.</a:t>
          </a:r>
          <a:r>
            <a:rPr lang="de-DE" baseline="0">
              <a:latin typeface="AvenirNext LT Com Regular" panose="020B0503020203020204" pitchFamily="34" charset="0"/>
            </a:rPr>
            <a:t> </a:t>
          </a:r>
          <a:r>
            <a:rPr lang="de-DE">
              <a:latin typeface="AvenirNext LT Com Regular" panose="020B0503020203020204" pitchFamily="34" charset="0"/>
            </a:rPr>
            <a:t>Bewertung der dreijährigen betrieblichen Stoffstrombilanz (Bruttobilanz) mit einem zulässigen Bilanzwert in Höhe von 175 kg Stickstoff je Hektar oder</a:t>
          </a:r>
        </a:p>
        <a:p>
          <a:endParaRPr lang="de-DE">
            <a:latin typeface="AvenirNext LT Com Regular" panose="020B0503020203020204" pitchFamily="34" charset="0"/>
          </a:endParaRPr>
        </a:p>
        <a:p>
          <a:r>
            <a:rPr lang="de-DE">
              <a:latin typeface="AvenirNext LT Com Regular" panose="020B0503020203020204" pitchFamily="34" charset="0"/>
            </a:rPr>
            <a:t>2. Bewertung der dreijährigen betrieblichen Stoffstrombilanz auf der Grundlage der Berechnung eines zulässigen dreijährigen Bilanzwertes nach Anlage 4 der Verordnung (betriebsindividueller Wert). </a:t>
          </a:r>
        </a:p>
        <a:p>
          <a:endParaRPr lang="de-DE" sz="1100">
            <a:latin typeface="AvenirNext LT Com Regular" panose="020B0503020203020204" pitchFamily="34" charset="0"/>
          </a:endParaRPr>
        </a:p>
        <a:p>
          <a:r>
            <a:rPr lang="de-DE" sz="1100" b="1">
              <a:latin typeface="AvenirNext LT Com Regular" panose="020B0503020203020204" pitchFamily="34" charset="0"/>
            </a:rPr>
            <a:t>Fristen zur Erstellung der Stoffstrombilanz</a:t>
          </a:r>
        </a:p>
        <a:p>
          <a:endParaRPr lang="de-DE" sz="1100" b="1">
            <a:latin typeface="AvenirNext LT Com Regular" panose="020B0503020203020204" pitchFamily="34" charset="0"/>
          </a:endParaRPr>
        </a:p>
        <a:p>
          <a:pPr marL="0" indent="0"/>
          <a:r>
            <a:rPr lang="de-DE" sz="1100">
              <a:solidFill>
                <a:schemeClr val="dk1"/>
              </a:solidFill>
              <a:latin typeface="AvenirNext LT Com Regular" panose="020B0503020203020204" pitchFamily="34" charset="0"/>
              <a:ea typeface="+mn-ea"/>
              <a:cs typeface="+mn-cs"/>
            </a:rPr>
            <a:t>Der Betriebsinhaber hat jährlich spätestens sechs Monate nach Ablauf des festgelegten Bezugsjahres eine betriebliche Stoffstrombilanz zu erstellen und zu einer jährlich fortgeschriebenen dreijährigen Stoffstrombilanz zusammenzufassen und zu bewerten.</a:t>
          </a:r>
        </a:p>
        <a:p>
          <a:pPr marL="0" indent="0"/>
          <a:r>
            <a:rPr lang="de-DE" sz="1100">
              <a:solidFill>
                <a:schemeClr val="dk1"/>
              </a:solidFill>
              <a:latin typeface="AvenirNext LT Com Regular" panose="020B0503020203020204" pitchFamily="34" charset="0"/>
              <a:ea typeface="+mn-ea"/>
              <a:cs typeface="+mn-cs"/>
            </a:rPr>
            <a:t>Die jeweiligen einzelnen betrieblichen Nährstoffflüsse sind spätestens 3 Monate nach Zu- bzw. Abfuhr aufzuzeichnen. Für das Bezugsjahr wird das Kalenderjahr empfohlen. Die Aufzeichnungen sind 7 Jahre nach Ablauf des festgelegten Bezugsjahres aufzubewahren und der nach Landesrecht zuständigen Stelle auf Verlangen vorzulegen.</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380998</xdr:colOff>
      <xdr:row>26</xdr:row>
      <xdr:rowOff>302559</xdr:rowOff>
    </xdr:from>
    <xdr:to>
      <xdr:col>15</xdr:col>
      <xdr:colOff>380998</xdr:colOff>
      <xdr:row>26</xdr:row>
      <xdr:rowOff>829235</xdr:rowOff>
    </xdr:to>
    <xdr:sp macro="" textlink="">
      <xdr:nvSpPr>
        <xdr:cNvPr id="5" name="Pfeil nach rechts 4">
          <a:extLst>
            <a:ext uri="{FF2B5EF4-FFF2-40B4-BE49-F238E27FC236}">
              <a16:creationId xmlns:a16="http://schemas.microsoft.com/office/drawing/2014/main" id="{00000000-0008-0000-0900-000005000000}"/>
            </a:ext>
          </a:extLst>
        </xdr:cNvPr>
        <xdr:cNvSpPr/>
      </xdr:nvSpPr>
      <xdr:spPr>
        <a:xfrm>
          <a:off x="11161057" y="7597588"/>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365310</xdr:colOff>
      <xdr:row>0</xdr:row>
      <xdr:rowOff>309282</xdr:rowOff>
    </xdr:from>
    <xdr:to>
      <xdr:col>15</xdr:col>
      <xdr:colOff>365310</xdr:colOff>
      <xdr:row>0</xdr:row>
      <xdr:rowOff>835958</xdr:rowOff>
    </xdr:to>
    <xdr:sp macro="" textlink="">
      <xdr:nvSpPr>
        <xdr:cNvPr id="6" name="Pfeil nach rechts 5">
          <a:extLst>
            <a:ext uri="{FF2B5EF4-FFF2-40B4-BE49-F238E27FC236}">
              <a16:creationId xmlns:a16="http://schemas.microsoft.com/office/drawing/2014/main" id="{00000000-0008-0000-0900-000006000000}"/>
            </a:ext>
          </a:extLst>
        </xdr:cNvPr>
        <xdr:cNvSpPr/>
      </xdr:nvSpPr>
      <xdr:spPr>
        <a:xfrm rot="10800000">
          <a:off x="11145369" y="309282"/>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16</xdr:col>
      <xdr:colOff>341923</xdr:colOff>
      <xdr:row>0</xdr:row>
      <xdr:rowOff>280866</xdr:rowOff>
    </xdr:from>
    <xdr:to>
      <xdr:col>23</xdr:col>
      <xdr:colOff>365546</xdr:colOff>
      <xdr:row>25</xdr:row>
      <xdr:rowOff>4720</xdr:rowOff>
    </xdr:to>
    <xdr:sp macro="" textlink="">
      <xdr:nvSpPr>
        <xdr:cNvPr id="11" name="Textfeld 10">
          <a:extLst>
            <a:ext uri="{FF2B5EF4-FFF2-40B4-BE49-F238E27FC236}">
              <a16:creationId xmlns:a16="http://schemas.microsoft.com/office/drawing/2014/main" id="{00000000-0008-0000-0900-00000B000000}"/>
            </a:ext>
          </a:extLst>
        </xdr:cNvPr>
        <xdr:cNvSpPr txBox="1"/>
      </xdr:nvSpPr>
      <xdr:spPr>
        <a:xfrm>
          <a:off x="17645673" y="280866"/>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392205</xdr:colOff>
      <xdr:row>26</xdr:row>
      <xdr:rowOff>291353</xdr:rowOff>
    </xdr:from>
    <xdr:to>
      <xdr:col>15</xdr:col>
      <xdr:colOff>392205</xdr:colOff>
      <xdr:row>26</xdr:row>
      <xdr:rowOff>818029</xdr:rowOff>
    </xdr:to>
    <xdr:sp macro="" textlink="">
      <xdr:nvSpPr>
        <xdr:cNvPr id="5" name="Pfeil nach rechts 4">
          <a:extLst>
            <a:ext uri="{FF2B5EF4-FFF2-40B4-BE49-F238E27FC236}">
              <a16:creationId xmlns:a16="http://schemas.microsoft.com/office/drawing/2014/main" id="{00000000-0008-0000-0A00-000005000000}"/>
            </a:ext>
          </a:extLst>
        </xdr:cNvPr>
        <xdr:cNvSpPr/>
      </xdr:nvSpPr>
      <xdr:spPr>
        <a:xfrm>
          <a:off x="11172264" y="7586382"/>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365313</xdr:colOff>
      <xdr:row>0</xdr:row>
      <xdr:rowOff>275665</xdr:rowOff>
    </xdr:from>
    <xdr:to>
      <xdr:col>15</xdr:col>
      <xdr:colOff>365313</xdr:colOff>
      <xdr:row>0</xdr:row>
      <xdr:rowOff>802341</xdr:rowOff>
    </xdr:to>
    <xdr:sp macro="" textlink="">
      <xdr:nvSpPr>
        <xdr:cNvPr id="6" name="Pfeil nach rechts 5">
          <a:extLst>
            <a:ext uri="{FF2B5EF4-FFF2-40B4-BE49-F238E27FC236}">
              <a16:creationId xmlns:a16="http://schemas.microsoft.com/office/drawing/2014/main" id="{00000000-0008-0000-0A00-000006000000}"/>
            </a:ext>
          </a:extLst>
        </xdr:cNvPr>
        <xdr:cNvSpPr/>
      </xdr:nvSpPr>
      <xdr:spPr>
        <a:xfrm rot="10800000">
          <a:off x="11145372" y="275665"/>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16</xdr:col>
      <xdr:colOff>341923</xdr:colOff>
      <xdr:row>0</xdr:row>
      <xdr:rowOff>293077</xdr:rowOff>
    </xdr:from>
    <xdr:to>
      <xdr:col>23</xdr:col>
      <xdr:colOff>365546</xdr:colOff>
      <xdr:row>25</xdr:row>
      <xdr:rowOff>16931</xdr:rowOff>
    </xdr:to>
    <xdr:sp macro="" textlink="">
      <xdr:nvSpPr>
        <xdr:cNvPr id="11" name="Textfeld 10">
          <a:extLst>
            <a:ext uri="{FF2B5EF4-FFF2-40B4-BE49-F238E27FC236}">
              <a16:creationId xmlns:a16="http://schemas.microsoft.com/office/drawing/2014/main" id="{00000000-0008-0000-0A00-00000B000000}"/>
            </a:ext>
          </a:extLst>
        </xdr:cNvPr>
        <xdr:cNvSpPr txBox="1"/>
      </xdr:nvSpPr>
      <xdr:spPr>
        <a:xfrm>
          <a:off x="17645673" y="293077"/>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369793</xdr:colOff>
      <xdr:row>26</xdr:row>
      <xdr:rowOff>291353</xdr:rowOff>
    </xdr:from>
    <xdr:to>
      <xdr:col>15</xdr:col>
      <xdr:colOff>369793</xdr:colOff>
      <xdr:row>26</xdr:row>
      <xdr:rowOff>818029</xdr:rowOff>
    </xdr:to>
    <xdr:sp macro="" textlink="">
      <xdr:nvSpPr>
        <xdr:cNvPr id="5" name="Pfeil nach rechts 4">
          <a:extLst>
            <a:ext uri="{FF2B5EF4-FFF2-40B4-BE49-F238E27FC236}">
              <a16:creationId xmlns:a16="http://schemas.microsoft.com/office/drawing/2014/main" id="{00000000-0008-0000-0B00-000005000000}"/>
            </a:ext>
          </a:extLst>
        </xdr:cNvPr>
        <xdr:cNvSpPr/>
      </xdr:nvSpPr>
      <xdr:spPr>
        <a:xfrm>
          <a:off x="11149852" y="7586382"/>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381000</xdr:colOff>
      <xdr:row>0</xdr:row>
      <xdr:rowOff>313764</xdr:rowOff>
    </xdr:from>
    <xdr:to>
      <xdr:col>15</xdr:col>
      <xdr:colOff>381000</xdr:colOff>
      <xdr:row>0</xdr:row>
      <xdr:rowOff>840440</xdr:rowOff>
    </xdr:to>
    <xdr:sp macro="" textlink="">
      <xdr:nvSpPr>
        <xdr:cNvPr id="6" name="Pfeil nach rechts 5">
          <a:extLst>
            <a:ext uri="{FF2B5EF4-FFF2-40B4-BE49-F238E27FC236}">
              <a16:creationId xmlns:a16="http://schemas.microsoft.com/office/drawing/2014/main" id="{00000000-0008-0000-0B00-000006000000}"/>
            </a:ext>
          </a:extLst>
        </xdr:cNvPr>
        <xdr:cNvSpPr/>
      </xdr:nvSpPr>
      <xdr:spPr>
        <a:xfrm rot="10800000">
          <a:off x="11161059" y="313764"/>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17</xdr:col>
      <xdr:colOff>-1</xdr:colOff>
      <xdr:row>0</xdr:row>
      <xdr:rowOff>280865</xdr:rowOff>
    </xdr:from>
    <xdr:to>
      <xdr:col>23</xdr:col>
      <xdr:colOff>377757</xdr:colOff>
      <xdr:row>25</xdr:row>
      <xdr:rowOff>4719</xdr:rowOff>
    </xdr:to>
    <xdr:sp macro="" textlink="">
      <xdr:nvSpPr>
        <xdr:cNvPr id="11" name="Textfeld 10">
          <a:extLst>
            <a:ext uri="{FF2B5EF4-FFF2-40B4-BE49-F238E27FC236}">
              <a16:creationId xmlns:a16="http://schemas.microsoft.com/office/drawing/2014/main" id="{00000000-0008-0000-0B00-00000B000000}"/>
            </a:ext>
          </a:extLst>
        </xdr:cNvPr>
        <xdr:cNvSpPr txBox="1"/>
      </xdr:nvSpPr>
      <xdr:spPr>
        <a:xfrm>
          <a:off x="17657884" y="280865"/>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381000</xdr:colOff>
      <xdr:row>26</xdr:row>
      <xdr:rowOff>302559</xdr:rowOff>
    </xdr:from>
    <xdr:to>
      <xdr:col>15</xdr:col>
      <xdr:colOff>381000</xdr:colOff>
      <xdr:row>26</xdr:row>
      <xdr:rowOff>829235</xdr:rowOff>
    </xdr:to>
    <xdr:sp macro="" textlink="">
      <xdr:nvSpPr>
        <xdr:cNvPr id="5" name="Pfeil nach rechts 4">
          <a:extLst>
            <a:ext uri="{FF2B5EF4-FFF2-40B4-BE49-F238E27FC236}">
              <a16:creationId xmlns:a16="http://schemas.microsoft.com/office/drawing/2014/main" id="{00000000-0008-0000-0C00-000005000000}"/>
            </a:ext>
          </a:extLst>
        </xdr:cNvPr>
        <xdr:cNvSpPr/>
      </xdr:nvSpPr>
      <xdr:spPr>
        <a:xfrm>
          <a:off x="11161059" y="7597588"/>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380999</xdr:colOff>
      <xdr:row>0</xdr:row>
      <xdr:rowOff>302558</xdr:rowOff>
    </xdr:from>
    <xdr:to>
      <xdr:col>15</xdr:col>
      <xdr:colOff>380999</xdr:colOff>
      <xdr:row>0</xdr:row>
      <xdr:rowOff>829234</xdr:rowOff>
    </xdr:to>
    <xdr:sp macro="" textlink="">
      <xdr:nvSpPr>
        <xdr:cNvPr id="6" name="Pfeil nach rechts 5">
          <a:extLst>
            <a:ext uri="{FF2B5EF4-FFF2-40B4-BE49-F238E27FC236}">
              <a16:creationId xmlns:a16="http://schemas.microsoft.com/office/drawing/2014/main" id="{00000000-0008-0000-0C00-000006000000}"/>
            </a:ext>
          </a:extLst>
        </xdr:cNvPr>
        <xdr:cNvSpPr/>
      </xdr:nvSpPr>
      <xdr:spPr>
        <a:xfrm rot="10800000">
          <a:off x="11161058" y="302558"/>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16</xdr:col>
      <xdr:colOff>341923</xdr:colOff>
      <xdr:row>0</xdr:row>
      <xdr:rowOff>293077</xdr:rowOff>
    </xdr:from>
    <xdr:to>
      <xdr:col>23</xdr:col>
      <xdr:colOff>365546</xdr:colOff>
      <xdr:row>25</xdr:row>
      <xdr:rowOff>16931</xdr:rowOff>
    </xdr:to>
    <xdr:sp macro="" textlink="">
      <xdr:nvSpPr>
        <xdr:cNvPr id="11" name="Textfeld 10">
          <a:extLst>
            <a:ext uri="{FF2B5EF4-FFF2-40B4-BE49-F238E27FC236}">
              <a16:creationId xmlns:a16="http://schemas.microsoft.com/office/drawing/2014/main" id="{00000000-0008-0000-0C00-00000B000000}"/>
            </a:ext>
          </a:extLst>
        </xdr:cNvPr>
        <xdr:cNvSpPr txBox="1"/>
      </xdr:nvSpPr>
      <xdr:spPr>
        <a:xfrm>
          <a:off x="17645673" y="293077"/>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2</xdr:col>
      <xdr:colOff>5318</xdr:colOff>
      <xdr:row>0</xdr:row>
      <xdr:rowOff>895450</xdr:rowOff>
    </xdr:to>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8835" cy="714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296333</xdr:colOff>
      <xdr:row>0</xdr:row>
      <xdr:rowOff>143934</xdr:rowOff>
    </xdr:from>
    <xdr:to>
      <xdr:col>1</xdr:col>
      <xdr:colOff>758157</xdr:colOff>
      <xdr:row>0</xdr:row>
      <xdr:rowOff>858409</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333" y="143934"/>
          <a:ext cx="2800741" cy="714475"/>
        </a:xfrm>
        <a:prstGeom prst="rect">
          <a:avLst/>
        </a:prstGeom>
      </xdr:spPr>
    </xdr:pic>
    <xdr:clientData/>
  </xdr:twoCellAnchor>
  <xdr:twoCellAnchor>
    <xdr:from>
      <xdr:col>3</xdr:col>
      <xdr:colOff>624417</xdr:colOff>
      <xdr:row>0</xdr:row>
      <xdr:rowOff>243417</xdr:rowOff>
    </xdr:from>
    <xdr:to>
      <xdr:col>11</xdr:col>
      <xdr:colOff>116417</xdr:colOff>
      <xdr:row>21</xdr:row>
      <xdr:rowOff>179917</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1504084" y="243417"/>
          <a:ext cx="5588000" cy="6709833"/>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Stoffstrombilanzierung</a:t>
          </a:r>
        </a:p>
        <a:p>
          <a:pPr algn="l"/>
          <a:endParaRPr lang="de-DE" sz="1400" b="1">
            <a:solidFill>
              <a:schemeClr val="bg1"/>
            </a:solidFill>
            <a:latin typeface="AvenirNext LT Com Regular" panose="020B0503020203020204" pitchFamily="34" charset="0"/>
          </a:endParaRPr>
        </a:p>
        <a:p>
          <a:pPr algn="l"/>
          <a:r>
            <a:rPr lang="de-DE" sz="1400" b="1">
              <a:solidFill>
                <a:schemeClr val="bg1"/>
              </a:solidFill>
              <a:latin typeface="AvenirNext LT Com Regular" panose="020B0503020203020204" pitchFamily="34" charset="0"/>
            </a:rPr>
            <a:t>Nach</a:t>
          </a:r>
          <a:r>
            <a:rPr lang="de-DE" sz="1400" b="1" baseline="0">
              <a:solidFill>
                <a:schemeClr val="bg1"/>
              </a:solidFill>
              <a:latin typeface="AvenirNext LT Com Regular" panose="020B0503020203020204" pitchFamily="34" charset="0"/>
            </a:rPr>
            <a:t> der Eingabe ihrer betriebsspezifischen Daten und der Festlegung des Bezugszeitraums (empfohlen wird das Kalenderjahr) in Zelle B8, können Sie auf den Tabellenblättern "Bezug 1" bis "Bezug 10" jährliche Angaben zu den Nährstoffzufuhren bzw. -abfuhren machen. Durch Anklicken der Ordnersymbole in den Zellen C13-C22 gelangen Sie zu den jeweiligen Bezugszeiträumen. Falls Sie zusätzliche Produkte, die nicht aufgeführt sind hinterlegen möchten, können Sie dies unter dem nachfolgenden Tabellenblatt "Stoffe" unter Angabe produktspezifischer Analysewerte vornehmen. </a:t>
          </a:r>
        </a:p>
        <a:p>
          <a:pPr algn="l"/>
          <a:r>
            <a:rPr lang="de-DE" sz="1400" b="1" baseline="0">
              <a:solidFill>
                <a:schemeClr val="bg1"/>
              </a:solidFill>
              <a:latin typeface="AvenirNext LT Com Regular" panose="020B0503020203020204" pitchFamily="34" charset="0"/>
            </a:rPr>
            <a:t>Auf dem Tabellenblatt "Stoffstrombilanz" sind die jährlichen Nährstoffbilanzen sowie die gleitenden Mittelwerte für einen 3-jährigen Zeitraum im Fall von Stickstoff dokumentiert. Eine Überprüfung erfolgt anhand des  Kontrollwertes von 175 kg/ha. Sie können das Tabellenblatt "Stoffstrombilanz" für Ihre Dokumentation oder entsprechende Kontrollen ausdrucken. </a:t>
          </a:r>
        </a:p>
        <a:p>
          <a:pPr algn="l"/>
          <a:endParaRPr lang="de-DE" sz="1400" b="1" baseline="0">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Hinweis: </a:t>
          </a:r>
        </a:p>
        <a:p>
          <a:pPr algn="l"/>
          <a:r>
            <a:rPr lang="de-DE" sz="1400" b="1" baseline="0">
              <a:solidFill>
                <a:schemeClr val="bg1"/>
              </a:solidFill>
              <a:latin typeface="AvenirNext LT Com Regular" panose="020B0503020203020204" pitchFamily="34" charset="0"/>
            </a:rPr>
            <a:t>Alle farblich gelb markierte Zellen in dieser Arbeitsmappe sind Eingabefelder! </a:t>
          </a:r>
          <a:endParaRPr lang="de-DE" sz="1400" b="1">
            <a:solidFill>
              <a:schemeClr val="bg1"/>
            </a:solidFill>
            <a:latin typeface="AvenirNext LT Com Regular" panose="020B0503020203020204" pitchFamily="34" charset="0"/>
          </a:endParaRPr>
        </a:p>
      </xdr:txBody>
    </xdr:sp>
    <xdr:clientData/>
  </xdr:twoCellAnchor>
  <xdr:oneCellAnchor>
    <xdr:from>
      <xdr:col>12</xdr:col>
      <xdr:colOff>74083</xdr:colOff>
      <xdr:row>3</xdr:row>
      <xdr:rowOff>190500</xdr:rowOff>
    </xdr:from>
    <xdr:ext cx="184731" cy="264560"/>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17811750" y="1640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316057</xdr:colOff>
      <xdr:row>2</xdr:row>
      <xdr:rowOff>153266</xdr:rowOff>
    </xdr:from>
    <xdr:to>
      <xdr:col>9</xdr:col>
      <xdr:colOff>4848224</xdr:colOff>
      <xdr:row>17</xdr:row>
      <xdr:rowOff>114300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2117532" y="791441"/>
          <a:ext cx="4532167" cy="2980459"/>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u="sng">
              <a:solidFill>
                <a:schemeClr val="bg1"/>
              </a:solidFill>
              <a:latin typeface="AvenirNext LT Com Regular" panose="020B0503020203020204" pitchFamily="34" charset="0"/>
            </a:rPr>
            <a:t>Hinweise zur Editierung von eigenen Produkten:</a:t>
          </a:r>
        </a:p>
        <a:p>
          <a:endParaRPr lang="de-DE" sz="1200" b="1">
            <a:solidFill>
              <a:schemeClr val="bg1"/>
            </a:solidFill>
            <a:latin typeface="AvenirNext LT Com Regular" panose="020B0503020203020204" pitchFamily="34" charset="0"/>
          </a:endParaRPr>
        </a:p>
        <a:p>
          <a:r>
            <a:rPr lang="de-DE" sz="1200" b="1">
              <a:solidFill>
                <a:schemeClr val="bg1"/>
              </a:solidFill>
              <a:latin typeface="AvenirNext LT Com Regular" panose="020B0503020203020204" pitchFamily="34" charset="0"/>
            </a:rPr>
            <a:t>Hier haben Sie Gelegenheit ihre</a:t>
          </a:r>
          <a:r>
            <a:rPr lang="de-DE" sz="1200" b="1" baseline="0">
              <a:solidFill>
                <a:schemeClr val="bg1"/>
              </a:solidFill>
              <a:latin typeface="AvenirNext LT Com Regular" panose="020B0503020203020204" pitchFamily="34" charset="0"/>
            </a:rPr>
            <a:t> betriebsspezifischen </a:t>
          </a:r>
          <a:r>
            <a:rPr lang="de-DE" sz="1200" b="1">
              <a:solidFill>
                <a:schemeClr val="bg1"/>
              </a:solidFill>
              <a:latin typeface="AvenirNext LT Com Regular" panose="020B0503020203020204" pitchFamily="34" charset="0"/>
            </a:rPr>
            <a:t>Produkte oder nicht aufgeführte Produkte mit den entsprechenden Analysewerten gemäß Lieferschein bzw. Laboranalyse in den gelb markierten Zellen zu hinterlegen! Wählen Sie zunächst in Spalte A die zutreffende Stoffgruppe. Tragen Sie anschließend in Spalte B die Bezeichnung Ihres Produktes ein und wählen</a:t>
          </a:r>
          <a:r>
            <a:rPr lang="de-DE" sz="1200" b="1" baseline="0">
              <a:solidFill>
                <a:schemeClr val="bg1"/>
              </a:solidFill>
              <a:latin typeface="AvenirNext LT Com Regular" panose="020B0503020203020204" pitchFamily="34" charset="0"/>
            </a:rPr>
            <a:t> Sie über das Dropdown-Menü in Spalte C die zutreffende Einheit aus. In den Spalten D-I können Sie die Nährstoffgehalte laut Analyse oder Herstellerangaben eingeben. Für die Stoffstrombilanz ist der Gesamt-N (Spalte D) und der Phosphatgehalt (Spalte G) entscheidend. Verwenden Sie ein Komma für Dezimalzahlen! </a:t>
          </a:r>
          <a:endParaRPr lang="de-DE" sz="1200" b="1">
            <a:solidFill>
              <a:schemeClr val="bg1"/>
            </a:solidFill>
            <a:latin typeface="AvenirNext LT Com Regular" panose="020B0503020203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1171" cy="714475"/>
        </a:xfrm>
        <a:prstGeom prst="rect">
          <a:avLst/>
        </a:prstGeom>
      </xdr:spPr>
    </xdr:pic>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1171" cy="714475"/>
        </a:xfrm>
        <a:prstGeom prst="rect">
          <a:avLst/>
        </a:prstGeom>
      </xdr:spPr>
    </xdr:pic>
    <xdr:clientData/>
  </xdr:oneCellAnchor>
  <xdr:twoCellAnchor>
    <xdr:from>
      <xdr:col>17</xdr:col>
      <xdr:colOff>801</xdr:colOff>
      <xdr:row>0</xdr:row>
      <xdr:rowOff>276146</xdr:rowOff>
    </xdr:from>
    <xdr:to>
      <xdr:col>23</xdr:col>
      <xdr:colOff>378559</xdr:colOff>
      <xdr:row>25</xdr:row>
      <xdr:rowOff>0</xdr:rowOff>
    </xdr:to>
    <xdr:sp macro="" textlink="">
      <xdr:nvSpPr>
        <xdr:cNvPr id="4" name="Textfeld 3">
          <a:extLst>
            <a:ext uri="{FF2B5EF4-FFF2-40B4-BE49-F238E27FC236}">
              <a16:creationId xmlns:a16="http://schemas.microsoft.com/office/drawing/2014/main" id="{00000000-0008-0000-0300-000004000000}"/>
            </a:ext>
          </a:extLst>
        </xdr:cNvPr>
        <xdr:cNvSpPr txBox="1"/>
      </xdr:nvSpPr>
      <xdr:spPr>
        <a:xfrm>
          <a:off x="17658686" y="276146"/>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twoCellAnchor>
    <xdr:from>
      <xdr:col>14</xdr:col>
      <xdr:colOff>369795</xdr:colOff>
      <xdr:row>0</xdr:row>
      <xdr:rowOff>302559</xdr:rowOff>
    </xdr:from>
    <xdr:to>
      <xdr:col>15</xdr:col>
      <xdr:colOff>369795</xdr:colOff>
      <xdr:row>0</xdr:row>
      <xdr:rowOff>829235</xdr:rowOff>
    </xdr:to>
    <xdr:sp macro="" textlink="">
      <xdr:nvSpPr>
        <xdr:cNvPr id="5" name="Pfeil nach rechts 4">
          <a:extLst>
            <a:ext uri="{FF2B5EF4-FFF2-40B4-BE49-F238E27FC236}">
              <a16:creationId xmlns:a16="http://schemas.microsoft.com/office/drawing/2014/main" id="{00000000-0008-0000-0300-000005000000}"/>
            </a:ext>
          </a:extLst>
        </xdr:cNvPr>
        <xdr:cNvSpPr/>
      </xdr:nvSpPr>
      <xdr:spPr>
        <a:xfrm rot="10800000">
          <a:off x="11149854" y="302559"/>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387724</xdr:colOff>
      <xdr:row>26</xdr:row>
      <xdr:rowOff>309284</xdr:rowOff>
    </xdr:from>
    <xdr:to>
      <xdr:col>15</xdr:col>
      <xdr:colOff>387724</xdr:colOff>
      <xdr:row>26</xdr:row>
      <xdr:rowOff>835960</xdr:rowOff>
    </xdr:to>
    <xdr:sp macro="" textlink="">
      <xdr:nvSpPr>
        <xdr:cNvPr id="9" name="Pfeil nach rechts 8">
          <a:extLst>
            <a:ext uri="{FF2B5EF4-FFF2-40B4-BE49-F238E27FC236}">
              <a16:creationId xmlns:a16="http://schemas.microsoft.com/office/drawing/2014/main" id="{00000000-0008-0000-0300-000009000000}"/>
            </a:ext>
          </a:extLst>
        </xdr:cNvPr>
        <xdr:cNvSpPr/>
      </xdr:nvSpPr>
      <xdr:spPr>
        <a:xfrm>
          <a:off x="11167783" y="7604313"/>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369794</xdr:colOff>
      <xdr:row>0</xdr:row>
      <xdr:rowOff>302558</xdr:rowOff>
    </xdr:from>
    <xdr:to>
      <xdr:col>15</xdr:col>
      <xdr:colOff>369794</xdr:colOff>
      <xdr:row>0</xdr:row>
      <xdr:rowOff>829234</xdr:rowOff>
    </xdr:to>
    <xdr:sp macro="" textlink="">
      <xdr:nvSpPr>
        <xdr:cNvPr id="5" name="Pfeil nach rechts 4">
          <a:extLst>
            <a:ext uri="{FF2B5EF4-FFF2-40B4-BE49-F238E27FC236}">
              <a16:creationId xmlns:a16="http://schemas.microsoft.com/office/drawing/2014/main" id="{00000000-0008-0000-0400-000005000000}"/>
            </a:ext>
          </a:extLst>
        </xdr:cNvPr>
        <xdr:cNvSpPr/>
      </xdr:nvSpPr>
      <xdr:spPr>
        <a:xfrm rot="10800000">
          <a:off x="11149853" y="302558"/>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380999</xdr:colOff>
      <xdr:row>26</xdr:row>
      <xdr:rowOff>302558</xdr:rowOff>
    </xdr:from>
    <xdr:to>
      <xdr:col>15</xdr:col>
      <xdr:colOff>380999</xdr:colOff>
      <xdr:row>26</xdr:row>
      <xdr:rowOff>829234</xdr:rowOff>
    </xdr:to>
    <xdr:sp macro="" textlink="">
      <xdr:nvSpPr>
        <xdr:cNvPr id="6" name="Pfeil nach rechts 5">
          <a:extLst>
            <a:ext uri="{FF2B5EF4-FFF2-40B4-BE49-F238E27FC236}">
              <a16:creationId xmlns:a16="http://schemas.microsoft.com/office/drawing/2014/main" id="{00000000-0008-0000-0400-000006000000}"/>
            </a:ext>
          </a:extLst>
        </xdr:cNvPr>
        <xdr:cNvSpPr/>
      </xdr:nvSpPr>
      <xdr:spPr>
        <a:xfrm>
          <a:off x="11161058" y="7597587"/>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14" name="Grafik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17</xdr:col>
      <xdr:colOff>-1</xdr:colOff>
      <xdr:row>0</xdr:row>
      <xdr:rowOff>280865</xdr:rowOff>
    </xdr:from>
    <xdr:to>
      <xdr:col>23</xdr:col>
      <xdr:colOff>377757</xdr:colOff>
      <xdr:row>25</xdr:row>
      <xdr:rowOff>4719</xdr:rowOff>
    </xdr:to>
    <xdr:sp macro="" textlink="">
      <xdr:nvSpPr>
        <xdr:cNvPr id="9" name="Textfeld 8">
          <a:extLst>
            <a:ext uri="{FF2B5EF4-FFF2-40B4-BE49-F238E27FC236}">
              <a16:creationId xmlns:a16="http://schemas.microsoft.com/office/drawing/2014/main" id="{00000000-0008-0000-0400-000009000000}"/>
            </a:ext>
          </a:extLst>
        </xdr:cNvPr>
        <xdr:cNvSpPr txBox="1"/>
      </xdr:nvSpPr>
      <xdr:spPr>
        <a:xfrm>
          <a:off x="17657884" y="280865"/>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381000</xdr:colOff>
      <xdr:row>26</xdr:row>
      <xdr:rowOff>302559</xdr:rowOff>
    </xdr:from>
    <xdr:to>
      <xdr:col>15</xdr:col>
      <xdr:colOff>381000</xdr:colOff>
      <xdr:row>26</xdr:row>
      <xdr:rowOff>829235</xdr:rowOff>
    </xdr:to>
    <xdr:sp macro="" textlink="">
      <xdr:nvSpPr>
        <xdr:cNvPr id="5" name="Pfeil nach rechts 4">
          <a:extLst>
            <a:ext uri="{FF2B5EF4-FFF2-40B4-BE49-F238E27FC236}">
              <a16:creationId xmlns:a16="http://schemas.microsoft.com/office/drawing/2014/main" id="{00000000-0008-0000-0500-000005000000}"/>
            </a:ext>
          </a:extLst>
        </xdr:cNvPr>
        <xdr:cNvSpPr/>
      </xdr:nvSpPr>
      <xdr:spPr>
        <a:xfrm>
          <a:off x="11161059" y="7597588"/>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376517</xdr:colOff>
      <xdr:row>0</xdr:row>
      <xdr:rowOff>298076</xdr:rowOff>
    </xdr:from>
    <xdr:to>
      <xdr:col>15</xdr:col>
      <xdr:colOff>376517</xdr:colOff>
      <xdr:row>0</xdr:row>
      <xdr:rowOff>824752</xdr:rowOff>
    </xdr:to>
    <xdr:sp macro="" textlink="">
      <xdr:nvSpPr>
        <xdr:cNvPr id="6" name="Pfeil nach rechts 5">
          <a:extLst>
            <a:ext uri="{FF2B5EF4-FFF2-40B4-BE49-F238E27FC236}">
              <a16:creationId xmlns:a16="http://schemas.microsoft.com/office/drawing/2014/main" id="{00000000-0008-0000-0500-000006000000}"/>
            </a:ext>
          </a:extLst>
        </xdr:cNvPr>
        <xdr:cNvSpPr/>
      </xdr:nvSpPr>
      <xdr:spPr>
        <a:xfrm rot="10800000">
          <a:off x="11156576" y="298076"/>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17</xdr:col>
      <xdr:colOff>-1</xdr:colOff>
      <xdr:row>0</xdr:row>
      <xdr:rowOff>280866</xdr:rowOff>
    </xdr:from>
    <xdr:to>
      <xdr:col>23</xdr:col>
      <xdr:colOff>377757</xdr:colOff>
      <xdr:row>25</xdr:row>
      <xdr:rowOff>4720</xdr:rowOff>
    </xdr:to>
    <xdr:sp macro="" textlink="">
      <xdr:nvSpPr>
        <xdr:cNvPr id="11" name="Textfeld 10">
          <a:extLst>
            <a:ext uri="{FF2B5EF4-FFF2-40B4-BE49-F238E27FC236}">
              <a16:creationId xmlns:a16="http://schemas.microsoft.com/office/drawing/2014/main" id="{00000000-0008-0000-0500-00000B000000}"/>
            </a:ext>
          </a:extLst>
        </xdr:cNvPr>
        <xdr:cNvSpPr txBox="1"/>
      </xdr:nvSpPr>
      <xdr:spPr>
        <a:xfrm>
          <a:off x="17657884" y="280866"/>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392205</xdr:colOff>
      <xdr:row>26</xdr:row>
      <xdr:rowOff>313764</xdr:rowOff>
    </xdr:from>
    <xdr:to>
      <xdr:col>15</xdr:col>
      <xdr:colOff>392205</xdr:colOff>
      <xdr:row>26</xdr:row>
      <xdr:rowOff>840440</xdr:rowOff>
    </xdr:to>
    <xdr:sp macro="" textlink="">
      <xdr:nvSpPr>
        <xdr:cNvPr id="5" name="Pfeil nach rechts 4">
          <a:extLst>
            <a:ext uri="{FF2B5EF4-FFF2-40B4-BE49-F238E27FC236}">
              <a16:creationId xmlns:a16="http://schemas.microsoft.com/office/drawing/2014/main" id="{00000000-0008-0000-0600-000005000000}"/>
            </a:ext>
          </a:extLst>
        </xdr:cNvPr>
        <xdr:cNvSpPr/>
      </xdr:nvSpPr>
      <xdr:spPr>
        <a:xfrm>
          <a:off x="11172264" y="7608793"/>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369795</xdr:colOff>
      <xdr:row>0</xdr:row>
      <xdr:rowOff>313763</xdr:rowOff>
    </xdr:from>
    <xdr:to>
      <xdr:col>15</xdr:col>
      <xdr:colOff>369795</xdr:colOff>
      <xdr:row>0</xdr:row>
      <xdr:rowOff>840439</xdr:rowOff>
    </xdr:to>
    <xdr:sp macro="" textlink="">
      <xdr:nvSpPr>
        <xdr:cNvPr id="6" name="Pfeil nach rechts 5">
          <a:extLst>
            <a:ext uri="{FF2B5EF4-FFF2-40B4-BE49-F238E27FC236}">
              <a16:creationId xmlns:a16="http://schemas.microsoft.com/office/drawing/2014/main" id="{00000000-0008-0000-0600-000006000000}"/>
            </a:ext>
          </a:extLst>
        </xdr:cNvPr>
        <xdr:cNvSpPr/>
      </xdr:nvSpPr>
      <xdr:spPr>
        <a:xfrm rot="10800000">
          <a:off x="11149854" y="313763"/>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17</xdr:col>
      <xdr:colOff>-1</xdr:colOff>
      <xdr:row>0</xdr:row>
      <xdr:rowOff>293077</xdr:rowOff>
    </xdr:from>
    <xdr:to>
      <xdr:col>23</xdr:col>
      <xdr:colOff>377757</xdr:colOff>
      <xdr:row>25</xdr:row>
      <xdr:rowOff>16931</xdr:rowOff>
    </xdr:to>
    <xdr:sp macro="" textlink="">
      <xdr:nvSpPr>
        <xdr:cNvPr id="11" name="Textfeld 10">
          <a:extLst>
            <a:ext uri="{FF2B5EF4-FFF2-40B4-BE49-F238E27FC236}">
              <a16:creationId xmlns:a16="http://schemas.microsoft.com/office/drawing/2014/main" id="{00000000-0008-0000-0600-00000B000000}"/>
            </a:ext>
          </a:extLst>
        </xdr:cNvPr>
        <xdr:cNvSpPr txBox="1"/>
      </xdr:nvSpPr>
      <xdr:spPr>
        <a:xfrm>
          <a:off x="17657884" y="293077"/>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392205</xdr:colOff>
      <xdr:row>26</xdr:row>
      <xdr:rowOff>291353</xdr:rowOff>
    </xdr:from>
    <xdr:to>
      <xdr:col>15</xdr:col>
      <xdr:colOff>392205</xdr:colOff>
      <xdr:row>26</xdr:row>
      <xdr:rowOff>818029</xdr:rowOff>
    </xdr:to>
    <xdr:sp macro="" textlink="">
      <xdr:nvSpPr>
        <xdr:cNvPr id="5" name="Pfeil nach rechts 4">
          <a:extLst>
            <a:ext uri="{FF2B5EF4-FFF2-40B4-BE49-F238E27FC236}">
              <a16:creationId xmlns:a16="http://schemas.microsoft.com/office/drawing/2014/main" id="{00000000-0008-0000-0700-000005000000}"/>
            </a:ext>
          </a:extLst>
        </xdr:cNvPr>
        <xdr:cNvSpPr/>
      </xdr:nvSpPr>
      <xdr:spPr>
        <a:xfrm>
          <a:off x="11172264" y="7586382"/>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369794</xdr:colOff>
      <xdr:row>0</xdr:row>
      <xdr:rowOff>313765</xdr:rowOff>
    </xdr:from>
    <xdr:to>
      <xdr:col>15</xdr:col>
      <xdr:colOff>369794</xdr:colOff>
      <xdr:row>0</xdr:row>
      <xdr:rowOff>840441</xdr:rowOff>
    </xdr:to>
    <xdr:sp macro="" textlink="">
      <xdr:nvSpPr>
        <xdr:cNvPr id="6" name="Pfeil nach rechts 5">
          <a:extLst>
            <a:ext uri="{FF2B5EF4-FFF2-40B4-BE49-F238E27FC236}">
              <a16:creationId xmlns:a16="http://schemas.microsoft.com/office/drawing/2014/main" id="{00000000-0008-0000-0700-000006000000}"/>
            </a:ext>
          </a:extLst>
        </xdr:cNvPr>
        <xdr:cNvSpPr/>
      </xdr:nvSpPr>
      <xdr:spPr>
        <a:xfrm rot="10800000">
          <a:off x="11149853" y="313765"/>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17</xdr:col>
      <xdr:colOff>-1</xdr:colOff>
      <xdr:row>0</xdr:row>
      <xdr:rowOff>293077</xdr:rowOff>
    </xdr:from>
    <xdr:to>
      <xdr:col>23</xdr:col>
      <xdr:colOff>377757</xdr:colOff>
      <xdr:row>25</xdr:row>
      <xdr:rowOff>16931</xdr:rowOff>
    </xdr:to>
    <xdr:sp macro="" textlink="">
      <xdr:nvSpPr>
        <xdr:cNvPr id="12" name="Textfeld 11">
          <a:extLst>
            <a:ext uri="{FF2B5EF4-FFF2-40B4-BE49-F238E27FC236}">
              <a16:creationId xmlns:a16="http://schemas.microsoft.com/office/drawing/2014/main" id="{00000000-0008-0000-0700-00000C000000}"/>
            </a:ext>
          </a:extLst>
        </xdr:cNvPr>
        <xdr:cNvSpPr txBox="1"/>
      </xdr:nvSpPr>
      <xdr:spPr>
        <a:xfrm>
          <a:off x="17657884" y="293077"/>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4</xdr:col>
      <xdr:colOff>1077877</xdr:colOff>
      <xdr:row>0</xdr:row>
      <xdr:rowOff>895450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787334" cy="714475"/>
        </a:xfrm>
        <a:prstGeom prst="rect">
          <a:avLst/>
        </a:prstGeom>
      </xdr:spPr>
    </xdr:pic>
    <xdr:clientData/>
  </xdr:twoCellAnchor>
  <xdr:oneCellAnchor>
    <xdr:from>
      <xdr:col>0</xdr:col>
      <xdr:colOff>0</xdr:colOff>
      <xdr:row>26</xdr:row>
      <xdr:rowOff>180975</xdr:rowOff>
    </xdr:from>
    <xdr:ext cx="2781171" cy="714475"/>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14</xdr:col>
      <xdr:colOff>381000</xdr:colOff>
      <xdr:row>26</xdr:row>
      <xdr:rowOff>302560</xdr:rowOff>
    </xdr:from>
    <xdr:to>
      <xdr:col>15</xdr:col>
      <xdr:colOff>381000</xdr:colOff>
      <xdr:row>26</xdr:row>
      <xdr:rowOff>829236</xdr:rowOff>
    </xdr:to>
    <xdr:sp macro="" textlink="">
      <xdr:nvSpPr>
        <xdr:cNvPr id="5" name="Pfeil nach rechts 4">
          <a:extLst>
            <a:ext uri="{FF2B5EF4-FFF2-40B4-BE49-F238E27FC236}">
              <a16:creationId xmlns:a16="http://schemas.microsoft.com/office/drawing/2014/main" id="{00000000-0008-0000-0800-000005000000}"/>
            </a:ext>
          </a:extLst>
        </xdr:cNvPr>
        <xdr:cNvSpPr/>
      </xdr:nvSpPr>
      <xdr:spPr>
        <a:xfrm>
          <a:off x="11161059" y="7597589"/>
          <a:ext cx="728382" cy="526676"/>
        </a:xfrm>
        <a:prstGeom prst="rightArrow">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14</xdr:col>
      <xdr:colOff>369793</xdr:colOff>
      <xdr:row>0</xdr:row>
      <xdr:rowOff>313764</xdr:rowOff>
    </xdr:from>
    <xdr:to>
      <xdr:col>15</xdr:col>
      <xdr:colOff>369793</xdr:colOff>
      <xdr:row>0</xdr:row>
      <xdr:rowOff>840440</xdr:rowOff>
    </xdr:to>
    <xdr:sp macro="" textlink="">
      <xdr:nvSpPr>
        <xdr:cNvPr id="6" name="Pfeil nach rechts 5">
          <a:extLst>
            <a:ext uri="{FF2B5EF4-FFF2-40B4-BE49-F238E27FC236}">
              <a16:creationId xmlns:a16="http://schemas.microsoft.com/office/drawing/2014/main" id="{00000000-0008-0000-0800-000006000000}"/>
            </a:ext>
          </a:extLst>
        </xdr:cNvPr>
        <xdr:cNvSpPr/>
      </xdr:nvSpPr>
      <xdr:spPr>
        <a:xfrm rot="10800000">
          <a:off x="11149852" y="313764"/>
          <a:ext cx="728382" cy="526676"/>
        </a:xfrm>
        <a:prstGeom prst="rightArrow">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0</xdr:col>
      <xdr:colOff>0</xdr:colOff>
      <xdr:row>26</xdr:row>
      <xdr:rowOff>180975</xdr:rowOff>
    </xdr:from>
    <xdr:ext cx="2781171" cy="714475"/>
    <xdr:pic>
      <xdr:nvPicPr>
        <xdr:cNvPr id="8" name="Grafik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1875"/>
          <a:ext cx="2781171" cy="714475"/>
        </a:xfrm>
        <a:prstGeom prst="rect">
          <a:avLst/>
        </a:prstGeom>
      </xdr:spPr>
    </xdr:pic>
    <xdr:clientData/>
  </xdr:oneCellAnchor>
  <xdr:twoCellAnchor>
    <xdr:from>
      <xdr:col>16</xdr:col>
      <xdr:colOff>341923</xdr:colOff>
      <xdr:row>0</xdr:row>
      <xdr:rowOff>280866</xdr:rowOff>
    </xdr:from>
    <xdr:to>
      <xdr:col>23</xdr:col>
      <xdr:colOff>365546</xdr:colOff>
      <xdr:row>25</xdr:row>
      <xdr:rowOff>4720</xdr:rowOff>
    </xdr:to>
    <xdr:sp macro="" textlink="">
      <xdr:nvSpPr>
        <xdr:cNvPr id="11" name="Textfeld 10">
          <a:extLst>
            <a:ext uri="{FF2B5EF4-FFF2-40B4-BE49-F238E27FC236}">
              <a16:creationId xmlns:a16="http://schemas.microsoft.com/office/drawing/2014/main" id="{00000000-0008-0000-0800-00000B000000}"/>
            </a:ext>
          </a:extLst>
        </xdr:cNvPr>
        <xdr:cNvSpPr txBox="1"/>
      </xdr:nvSpPr>
      <xdr:spPr>
        <a:xfrm>
          <a:off x="17645673" y="280866"/>
          <a:ext cx="4920450" cy="67577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600" b="1" u="sng">
              <a:solidFill>
                <a:schemeClr val="bg1"/>
              </a:solidFill>
              <a:latin typeface="AvenirNext LT Com Regular" panose="020B0503020203020204" pitchFamily="34" charset="0"/>
            </a:rPr>
            <a:t>Anleitung zur </a:t>
          </a:r>
          <a:r>
            <a:rPr lang="de-DE" sz="1600" b="1" u="sng" baseline="0">
              <a:solidFill>
                <a:schemeClr val="bg1"/>
              </a:solidFill>
              <a:latin typeface="AvenirNext LT Com Regular" panose="020B0503020203020204" pitchFamily="34" charset="0"/>
            </a:rPr>
            <a:t>Stoffstrombilanzierung</a:t>
          </a:r>
        </a:p>
        <a:p>
          <a:pPr algn="l"/>
          <a:endParaRPr lang="de-DE" sz="1400" b="1">
            <a:solidFill>
              <a:schemeClr val="bg1"/>
            </a:solidFill>
            <a:latin typeface="AvenirNext LT Com Regular" panose="020B0503020203020204" pitchFamily="34" charset="0"/>
          </a:endParaRPr>
        </a:p>
        <a:p>
          <a:pPr algn="l"/>
          <a:r>
            <a:rPr lang="de-DE" sz="1400" b="1" baseline="0">
              <a:solidFill>
                <a:schemeClr val="bg1"/>
              </a:solidFill>
              <a:latin typeface="AvenirNext LT Com Regular" panose="020B0503020203020204" pitchFamily="34" charset="0"/>
            </a:rPr>
            <a:t>Hier können Sie Ihre jährlichen betrieblichen Nährstoffzufuhren (Zeilen 5-24) sowie Nährstoffabfuhren (Zeilen 31-50) dokumentieren. Alle gelb markierten Zellen sind Eingabefelder. Geben Sie zunächst in Spalte B den Tag und in Spalte C den Monat der jeweiligen Nährstoffzufuhren bzw. -abfuhren an. Das Jahr wird auf Grundlage der gemachten Angaben auf Tabellenblatt "Betriebsdaten" automatisch hinzugefügt. In Spalte E soll über die Dropdown-Menüs ausgewählt werde, ob Sie für die zu dokumentierenden Produkte vorgegebene Richtwerte oder individuelle Analysewerte verwenden. Wählen Sie aus den Dropdown-Menüs in Spalte F "Stoffgruppe" die  zutreffende Zuordnung und anschließend in Spalte H "Produktbezeichnung" die entsprechenden Produkte aus. Falls Ihre Produkte nicht gelistet sind, können Sie unter dem Tabellenblatt "Stoffe" ihre individuellen Produkte unter Angabe produktspezifischer Analysewerte hinterlegen. In Spalte J "Menge" machen Sie bitte Mengenangaben nach den Angaben in  Spalte I entsprechend in Kilogramm bzw. Kubikmetern. Im Fall der Gassenbegrünung mit Leguminosen geben Sie bitte die bewirtschaftete Gesamtfläche mit Leguminosen in Hektar an. </a:t>
          </a:r>
        </a:p>
        <a:p>
          <a:pPr algn="l"/>
          <a:r>
            <a:rPr lang="de-DE" sz="1400" b="1" baseline="0">
              <a:solidFill>
                <a:schemeClr val="bg1"/>
              </a:solidFill>
              <a:latin typeface="AvenirNext LT Com Regular" panose="020B0503020203020204" pitchFamily="34" charset="0"/>
            </a:rPr>
            <a:t>Unter dem Tabellenblatt "Stoffstrombilanz" können Sie Ihre jährlichen Nährstoffbilanzen sowie die gleitenden Mittelwerte für einen 3-jährigen Zeitraum im Fall von Stickstoff zusammengefasst einsehen. Eine Überprüfung erfolgt anhand des  Kontrollwertes von 175 kg/ha.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eferJ1\Downloads\LLH_Stoffstrombilanz_Version_1_4(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enutzer\schrimpfj\Desktop\06.02.2019\Stoffstrombilanz%20und%20N&#228;hrstoffvergleich\N&#228;hrstoffvergleich%20ab%202019\N&#228;hrstoffvergleich%20Excelversion_2015_08_29_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Betriebsdaten"/>
      <sheetName val="Zufuhr"/>
      <sheetName val="Abgabe"/>
      <sheetName val="Stoffstrombilanz Einzeljahr "/>
      <sheetName val="Stoffstrombilanz dreijährig"/>
      <sheetName val="individueller Bilanzwert"/>
      <sheetName val="Handelsdünger"/>
      <sheetName val="Wirtschaftsdünger"/>
      <sheetName val="pfl_Produkte"/>
      <sheetName val="Futtermittel"/>
      <sheetName val="tie_Produkte"/>
      <sheetName val="Leguminosen"/>
      <sheetName val="Verluste"/>
      <sheetName val="GV_Tab"/>
      <sheetName val="Nährstoffausscheidungen"/>
      <sheetName val="Grobfutter"/>
    </sheetNames>
    <sheetDataSet>
      <sheetData sheetId="0"/>
      <sheetData sheetId="1"/>
      <sheetData sheetId="2"/>
      <sheetData sheetId="3"/>
      <sheetData sheetId="4"/>
      <sheetData sheetId="5"/>
      <sheetData sheetId="6">
        <row r="8">
          <cell r="J8">
            <v>50</v>
          </cell>
        </row>
        <row r="9">
          <cell r="J9">
            <v>40</v>
          </cell>
        </row>
      </sheetData>
      <sheetData sheetId="7"/>
      <sheetData sheetId="8">
        <row r="6">
          <cell r="A6" t="str">
            <v>Rindergülle</v>
          </cell>
          <cell r="B6">
            <v>8.2899999999999991</v>
          </cell>
          <cell r="C6">
            <v>3.7</v>
          </cell>
          <cell r="D6">
            <v>1.6</v>
          </cell>
          <cell r="E6">
            <v>8.2899999999999991</v>
          </cell>
          <cell r="F6">
            <v>3.7</v>
          </cell>
          <cell r="G6">
            <v>1.6</v>
          </cell>
          <cell r="H6" t="str">
            <v>Rinder</v>
          </cell>
        </row>
        <row r="7">
          <cell r="A7" t="str">
            <v>Milchviehgülle</v>
          </cell>
          <cell r="B7">
            <v>8.93</v>
          </cell>
          <cell r="C7">
            <v>3.6</v>
          </cell>
          <cell r="D7">
            <v>1.8</v>
          </cell>
          <cell r="E7">
            <v>8.93</v>
          </cell>
          <cell r="F7">
            <v>3.6</v>
          </cell>
          <cell r="G7">
            <v>1.8</v>
          </cell>
          <cell r="H7" t="str">
            <v>Rinder</v>
          </cell>
        </row>
        <row r="8">
          <cell r="A8" t="str">
            <v>Jungvieh/Bullengülle</v>
          </cell>
          <cell r="B8">
            <v>7.23</v>
          </cell>
          <cell r="C8">
            <v>3.4</v>
          </cell>
          <cell r="D8">
            <v>1.4</v>
          </cell>
          <cell r="E8">
            <v>7.23</v>
          </cell>
          <cell r="F8">
            <v>3.4</v>
          </cell>
          <cell r="G8">
            <v>1.4</v>
          </cell>
          <cell r="H8" t="str">
            <v>Rinder</v>
          </cell>
        </row>
        <row r="9">
          <cell r="A9" t="str">
            <v>Schweinegülle</v>
          </cell>
          <cell r="B9">
            <v>4.1399999999999997</v>
          </cell>
          <cell r="C9">
            <v>4.4000000000000004</v>
          </cell>
          <cell r="D9">
            <v>2.2000000000000002</v>
          </cell>
          <cell r="E9">
            <v>4.1399999999999997</v>
          </cell>
          <cell r="F9">
            <v>4.4000000000000004</v>
          </cell>
          <cell r="G9">
            <v>2.2000000000000002</v>
          </cell>
          <cell r="H9" t="str">
            <v>Schweine</v>
          </cell>
        </row>
        <row r="10">
          <cell r="A10" t="str">
            <v>Sauen/Ferkelgülle</v>
          </cell>
          <cell r="B10">
            <v>2.88</v>
          </cell>
          <cell r="C10">
            <v>2.9</v>
          </cell>
          <cell r="D10">
            <v>1.6</v>
          </cell>
          <cell r="E10">
            <v>2.88</v>
          </cell>
          <cell r="F10">
            <v>2.9</v>
          </cell>
          <cell r="G10">
            <v>1.6</v>
          </cell>
          <cell r="H10" t="str">
            <v>Schweine</v>
          </cell>
        </row>
        <row r="11">
          <cell r="A11" t="str">
            <v>Mischgülle</v>
          </cell>
          <cell r="B11">
            <v>6.8114999999999997</v>
          </cell>
          <cell r="C11">
            <v>3.9</v>
          </cell>
          <cell r="D11">
            <v>1.9</v>
          </cell>
          <cell r="E11">
            <v>6.8114999999999997</v>
          </cell>
          <cell r="F11">
            <v>3.9</v>
          </cell>
          <cell r="G11">
            <v>1.9</v>
          </cell>
          <cell r="H11" t="str">
            <v>Schweine</v>
          </cell>
        </row>
        <row r="12">
          <cell r="A12" t="str">
            <v>Jauche</v>
          </cell>
          <cell r="B12">
            <v>1.18</v>
          </cell>
          <cell r="C12">
            <v>1.3</v>
          </cell>
          <cell r="D12">
            <v>0.1</v>
          </cell>
          <cell r="E12">
            <v>1.18</v>
          </cell>
          <cell r="F12">
            <v>1.3</v>
          </cell>
          <cell r="G12">
            <v>0.1</v>
          </cell>
          <cell r="H12" t="str">
            <v>sonst. org. Düngemittel</v>
          </cell>
        </row>
        <row r="13">
          <cell r="A13" t="str">
            <v>Rindermist</v>
          </cell>
          <cell r="B13">
            <v>21.8</v>
          </cell>
          <cell r="C13">
            <v>5</v>
          </cell>
          <cell r="D13">
            <v>3</v>
          </cell>
          <cell r="E13">
            <v>21.8</v>
          </cell>
          <cell r="F13">
            <v>5</v>
          </cell>
          <cell r="G13">
            <v>3</v>
          </cell>
          <cell r="H13" t="str">
            <v>Rinder</v>
          </cell>
        </row>
        <row r="14">
          <cell r="A14" t="str">
            <v>Schweinemist</v>
          </cell>
          <cell r="B14">
            <v>22.4</v>
          </cell>
          <cell r="C14">
            <v>8</v>
          </cell>
          <cell r="D14">
            <v>7</v>
          </cell>
          <cell r="E14">
            <v>22.4</v>
          </cell>
          <cell r="F14">
            <v>8</v>
          </cell>
          <cell r="G14">
            <v>7</v>
          </cell>
          <cell r="H14" t="str">
            <v>Schweine</v>
          </cell>
        </row>
        <row r="15">
          <cell r="A15" t="str">
            <v>Mischmist</v>
          </cell>
          <cell r="B15">
            <v>23.15</v>
          </cell>
          <cell r="C15">
            <v>6</v>
          </cell>
          <cell r="D15">
            <v>3</v>
          </cell>
          <cell r="E15">
            <v>23.15</v>
          </cell>
          <cell r="F15">
            <v>6</v>
          </cell>
          <cell r="G15">
            <v>3</v>
          </cell>
          <cell r="H15" t="str">
            <v>Schweine</v>
          </cell>
        </row>
        <row r="16">
          <cell r="A16" t="str">
            <v>Schaf/Ziegenmist</v>
          </cell>
          <cell r="B16">
            <v>32.1</v>
          </cell>
          <cell r="C16">
            <v>8</v>
          </cell>
          <cell r="D16">
            <v>5</v>
          </cell>
          <cell r="E16">
            <v>32.1</v>
          </cell>
          <cell r="F16">
            <v>8</v>
          </cell>
          <cell r="G16">
            <v>5</v>
          </cell>
          <cell r="H16" t="str">
            <v>andere Tierarten</v>
          </cell>
        </row>
        <row r="17">
          <cell r="A17" t="str">
            <v>Pferdemist</v>
          </cell>
          <cell r="B17">
            <v>31.4</v>
          </cell>
          <cell r="C17">
            <v>4</v>
          </cell>
          <cell r="D17">
            <v>2</v>
          </cell>
          <cell r="E17">
            <v>31.4</v>
          </cell>
          <cell r="F17">
            <v>4</v>
          </cell>
          <cell r="G17">
            <v>2</v>
          </cell>
          <cell r="H17" t="str">
            <v>andere Tierarten</v>
          </cell>
        </row>
        <row r="18">
          <cell r="A18" t="str">
            <v>Geflügelmist &lt;40% TS</v>
          </cell>
          <cell r="B18">
            <v>27.3</v>
          </cell>
          <cell r="C18">
            <v>16</v>
          </cell>
          <cell r="D18">
            <v>11</v>
          </cell>
          <cell r="E18">
            <v>27.3</v>
          </cell>
          <cell r="F18">
            <v>16</v>
          </cell>
          <cell r="G18">
            <v>11</v>
          </cell>
          <cell r="H18" t="str">
            <v>Geflügel</v>
          </cell>
        </row>
        <row r="19">
          <cell r="A19" t="str">
            <v>Geflügelmist &gt;40% TS</v>
          </cell>
          <cell r="B19">
            <v>55.3</v>
          </cell>
          <cell r="C19">
            <v>27</v>
          </cell>
          <cell r="D19">
            <v>18</v>
          </cell>
          <cell r="E19">
            <v>55.3</v>
          </cell>
          <cell r="F19">
            <v>27</v>
          </cell>
          <cell r="G19">
            <v>18</v>
          </cell>
          <cell r="H19" t="str">
            <v>Geflügel</v>
          </cell>
        </row>
        <row r="20">
          <cell r="A20" t="str">
            <v>eigene Werte 1</v>
          </cell>
        </row>
        <row r="21">
          <cell r="A21" t="str">
            <v>eigene Werte 2</v>
          </cell>
        </row>
        <row r="22">
          <cell r="A22" t="str">
            <v>eigene Werte 3</v>
          </cell>
        </row>
        <row r="23">
          <cell r="A23" t="str">
            <v>eigene Werte 4</v>
          </cell>
        </row>
        <row r="24">
          <cell r="A24" t="str">
            <v>eigene Werte 5</v>
          </cell>
        </row>
        <row r="25">
          <cell r="A25" t="str">
            <v>eigene Werte 6</v>
          </cell>
        </row>
        <row r="26">
          <cell r="A26" t="str">
            <v>eigene Werte 7</v>
          </cell>
        </row>
        <row r="27">
          <cell r="A27" t="str">
            <v>eigene Werte 8</v>
          </cell>
        </row>
        <row r="28">
          <cell r="A28" t="str">
            <v>eigene Werte 9</v>
          </cell>
        </row>
        <row r="29">
          <cell r="A29" t="str">
            <v>eigene Werte 10</v>
          </cell>
        </row>
        <row r="31">
          <cell r="A31" t="str">
            <v>Kompost</v>
          </cell>
          <cell r="B31">
            <v>63.9</v>
          </cell>
          <cell r="C31">
            <v>12</v>
          </cell>
          <cell r="D31">
            <v>5</v>
          </cell>
          <cell r="E31">
            <v>63.9</v>
          </cell>
          <cell r="F31">
            <v>12</v>
          </cell>
          <cell r="G31">
            <v>5</v>
          </cell>
          <cell r="H31" t="str">
            <v>sonst. org. Düngemittel</v>
          </cell>
        </row>
        <row r="32">
          <cell r="A32" t="str">
            <v>Bioabfallkompost</v>
          </cell>
          <cell r="C32">
            <v>16</v>
          </cell>
          <cell r="D32">
            <v>5</v>
          </cell>
          <cell r="F32">
            <v>16</v>
          </cell>
          <cell r="G32">
            <v>5</v>
          </cell>
          <cell r="H32" t="str">
            <v>sonst. org. Düngemittel</v>
          </cell>
        </row>
        <row r="33">
          <cell r="A33" t="str">
            <v>Grüngutkompost</v>
          </cell>
          <cell r="C33">
            <v>12</v>
          </cell>
          <cell r="F33">
            <v>12</v>
          </cell>
          <cell r="H33" t="str">
            <v>sonst. org. Düngemittel</v>
          </cell>
        </row>
        <row r="34">
          <cell r="A34" t="str">
            <v>Klärschlammkompost</v>
          </cell>
          <cell r="B34">
            <v>30.29</v>
          </cell>
          <cell r="C34">
            <v>10</v>
          </cell>
          <cell r="D34">
            <v>13</v>
          </cell>
          <cell r="E34">
            <v>30.29</v>
          </cell>
          <cell r="F34">
            <v>10</v>
          </cell>
          <cell r="G34">
            <v>13</v>
          </cell>
          <cell r="H34" t="str">
            <v>sonst. org. Düngemittel</v>
          </cell>
        </row>
        <row r="35">
          <cell r="A35" t="str">
            <v>Klärschlamm, 0-5 % TS</v>
          </cell>
          <cell r="B35">
            <v>2.76</v>
          </cell>
          <cell r="C35">
            <v>1.3</v>
          </cell>
          <cell r="D35">
            <v>1.3</v>
          </cell>
          <cell r="E35">
            <v>2.76</v>
          </cell>
          <cell r="F35">
            <v>1.3</v>
          </cell>
          <cell r="G35">
            <v>1.3</v>
          </cell>
          <cell r="H35" t="str">
            <v>sonst. org. Düngemittel</v>
          </cell>
        </row>
        <row r="36">
          <cell r="A36" t="str">
            <v>Klärschlamm, 5-10% TS</v>
          </cell>
          <cell r="B36">
            <v>6.5586500000000001</v>
          </cell>
          <cell r="C36">
            <v>1.8</v>
          </cell>
          <cell r="D36">
            <v>1.9</v>
          </cell>
          <cell r="E36">
            <v>6.5586500000000001</v>
          </cell>
          <cell r="F36">
            <v>1.8</v>
          </cell>
          <cell r="G36">
            <v>1.9</v>
          </cell>
          <cell r="H36" t="str">
            <v>sonst. org. Düngemittel</v>
          </cell>
        </row>
        <row r="37">
          <cell r="A37" t="str">
            <v>Klärschlamm, 10-20% TS</v>
          </cell>
          <cell r="B37">
            <v>15.9</v>
          </cell>
          <cell r="C37">
            <v>7.5</v>
          </cell>
          <cell r="D37">
            <v>5.2</v>
          </cell>
          <cell r="E37">
            <v>15.9</v>
          </cell>
          <cell r="F37">
            <v>7.5</v>
          </cell>
          <cell r="G37">
            <v>5.2</v>
          </cell>
          <cell r="H37" t="str">
            <v>sonst. org. Düngemittel</v>
          </cell>
        </row>
        <row r="38">
          <cell r="A38" t="str">
            <v>Klärschlamm, 20-30% TS</v>
          </cell>
          <cell r="B38">
            <v>24.5</v>
          </cell>
          <cell r="C38">
            <v>10</v>
          </cell>
          <cell r="D38">
            <v>16</v>
          </cell>
          <cell r="E38">
            <v>24.5</v>
          </cell>
          <cell r="F38">
            <v>10</v>
          </cell>
          <cell r="G38">
            <v>16</v>
          </cell>
          <cell r="H38" t="str">
            <v>sonst. org. Düngemittel</v>
          </cell>
        </row>
        <row r="39">
          <cell r="A39" t="str">
            <v>Klärschlamm, 30-40% TS</v>
          </cell>
          <cell r="B39">
            <v>33.85</v>
          </cell>
          <cell r="C39">
            <v>8</v>
          </cell>
          <cell r="D39">
            <v>15</v>
          </cell>
          <cell r="E39">
            <v>33.85</v>
          </cell>
          <cell r="F39">
            <v>8</v>
          </cell>
          <cell r="G39">
            <v>15</v>
          </cell>
          <cell r="H39" t="str">
            <v>sonst. org. Düngemittel</v>
          </cell>
        </row>
        <row r="40">
          <cell r="A40" t="str">
            <v>Klärschlamm, 40-80% TS</v>
          </cell>
          <cell r="B40">
            <v>42.4</v>
          </cell>
          <cell r="C40">
            <v>8</v>
          </cell>
          <cell r="D40">
            <v>10</v>
          </cell>
          <cell r="E40">
            <v>42.4</v>
          </cell>
          <cell r="F40">
            <v>8</v>
          </cell>
          <cell r="G40">
            <v>10</v>
          </cell>
          <cell r="H40" t="str">
            <v>sonst. org. Düngemittel</v>
          </cell>
        </row>
        <row r="41">
          <cell r="A41" t="str">
            <v>Klärschlamm, &gt; 80% TS</v>
          </cell>
          <cell r="B41">
            <v>95.88</v>
          </cell>
          <cell r="C41">
            <v>36</v>
          </cell>
          <cell r="D41">
            <v>78</v>
          </cell>
          <cell r="E41">
            <v>95.88</v>
          </cell>
          <cell r="F41">
            <v>36</v>
          </cell>
          <cell r="G41">
            <v>78</v>
          </cell>
          <cell r="H41" t="str">
            <v>sonst. org. Düngemittel</v>
          </cell>
        </row>
        <row r="42">
          <cell r="A42" t="str">
            <v>Biogasgülle</v>
          </cell>
          <cell r="B42">
            <v>6.92</v>
          </cell>
          <cell r="C42">
            <v>4.7</v>
          </cell>
          <cell r="D42">
            <v>1.9</v>
          </cell>
          <cell r="E42">
            <v>6.92</v>
          </cell>
          <cell r="F42">
            <v>4.7</v>
          </cell>
          <cell r="G42">
            <v>1.9</v>
          </cell>
          <cell r="H42" t="str">
            <v>Biogas</v>
          </cell>
        </row>
        <row r="43">
          <cell r="A43" t="str">
            <v>Biogasgülle, flüssig</v>
          </cell>
          <cell r="B43">
            <v>4.8499999999999996</v>
          </cell>
          <cell r="C43">
            <v>6.7</v>
          </cell>
          <cell r="D43">
            <v>0.9</v>
          </cell>
          <cell r="E43">
            <v>4.8499999999999996</v>
          </cell>
          <cell r="F43">
            <v>6.7</v>
          </cell>
          <cell r="G43">
            <v>0.9</v>
          </cell>
          <cell r="H43" t="str">
            <v>Biogas</v>
          </cell>
        </row>
        <row r="44">
          <cell r="A44" t="str">
            <v>Biogasgülle, fest</v>
          </cell>
          <cell r="B44">
            <v>22.9</v>
          </cell>
          <cell r="C44">
            <v>8</v>
          </cell>
          <cell r="D44">
            <v>7</v>
          </cell>
          <cell r="E44">
            <v>22.9</v>
          </cell>
          <cell r="F44">
            <v>8</v>
          </cell>
          <cell r="G44">
            <v>7</v>
          </cell>
          <cell r="H44" t="str">
            <v>Biogas</v>
          </cell>
        </row>
        <row r="45">
          <cell r="A45" t="str">
            <v>eigene Werte 1</v>
          </cell>
        </row>
        <row r="46">
          <cell r="A46" t="str">
            <v>eigene Werte 2</v>
          </cell>
        </row>
        <row r="47">
          <cell r="A47" t="str">
            <v>eigene Werte 3</v>
          </cell>
        </row>
        <row r="48">
          <cell r="A48" t="str">
            <v>eigene Werte 4</v>
          </cell>
        </row>
        <row r="49">
          <cell r="A49" t="str">
            <v>eigene Werte 5</v>
          </cell>
        </row>
        <row r="50">
          <cell r="A50" t="str">
            <v>eigene Werte 6</v>
          </cell>
        </row>
        <row r="51">
          <cell r="A51" t="str">
            <v>eigene Werte 7</v>
          </cell>
        </row>
        <row r="52">
          <cell r="A52" t="str">
            <v>eigene Werte 8</v>
          </cell>
        </row>
        <row r="53">
          <cell r="A53" t="str">
            <v>eigene Werte 9</v>
          </cell>
        </row>
        <row r="54">
          <cell r="A54" t="str">
            <v>eigene Werte 10</v>
          </cell>
        </row>
      </sheetData>
      <sheetData sheetId="9">
        <row r="5">
          <cell r="A5" t="str">
            <v>Weizen 12% RP Korn</v>
          </cell>
          <cell r="B5">
            <v>1.81</v>
          </cell>
          <cell r="C5">
            <v>0.8</v>
          </cell>
          <cell r="D5" t="str">
            <v>Weizen 12% RP Korn</v>
          </cell>
          <cell r="E5">
            <v>1.81</v>
          </cell>
          <cell r="F5">
            <v>0.8</v>
          </cell>
        </row>
        <row r="6">
          <cell r="A6" t="str">
            <v>Weizen 14% RP Korn</v>
          </cell>
          <cell r="B6">
            <v>2.11</v>
          </cell>
          <cell r="C6">
            <v>0.8</v>
          </cell>
          <cell r="D6" t="str">
            <v>Weizen 12% RP Korn + Stroh</v>
          </cell>
          <cell r="E6">
            <v>2.21</v>
          </cell>
          <cell r="F6">
            <v>1.04</v>
          </cell>
        </row>
        <row r="7">
          <cell r="A7" t="str">
            <v>Weizen 16% RP Korn</v>
          </cell>
          <cell r="B7">
            <v>2.41</v>
          </cell>
          <cell r="C7">
            <v>0.8</v>
          </cell>
          <cell r="D7" t="str">
            <v>Weizen 12% RPStroh</v>
          </cell>
          <cell r="E7">
            <v>0.5</v>
          </cell>
          <cell r="F7">
            <v>0.3</v>
          </cell>
        </row>
        <row r="8">
          <cell r="A8" t="str">
            <v xml:space="preserve">Durum Korn </v>
          </cell>
          <cell r="B8">
            <v>2.2599999999999998</v>
          </cell>
          <cell r="C8">
            <v>0.8</v>
          </cell>
          <cell r="D8" t="str">
            <v>Weizen 14% RP Korn</v>
          </cell>
          <cell r="E8">
            <v>2.11</v>
          </cell>
          <cell r="F8">
            <v>0.8</v>
          </cell>
        </row>
        <row r="9">
          <cell r="A9" t="str">
            <v>Winterroggen 11% RP Korn</v>
          </cell>
          <cell r="B9">
            <v>1.51</v>
          </cell>
          <cell r="C9">
            <v>0.8</v>
          </cell>
          <cell r="D9" t="str">
            <v>Weizen 14% RP Korn + Stroh</v>
          </cell>
          <cell r="E9">
            <v>2.5099999999999998</v>
          </cell>
          <cell r="F9">
            <v>1.04</v>
          </cell>
        </row>
        <row r="10">
          <cell r="A10" t="str">
            <v xml:space="preserve">Winterroggen 12% RP Korn </v>
          </cell>
          <cell r="B10">
            <v>1.65</v>
          </cell>
          <cell r="C10">
            <v>0.8</v>
          </cell>
          <cell r="D10" t="str">
            <v>Weizen 14% RP Stroh</v>
          </cell>
          <cell r="E10">
            <v>0.5</v>
          </cell>
          <cell r="F10">
            <v>0.3</v>
          </cell>
        </row>
        <row r="11">
          <cell r="A11" t="str">
            <v>Triticale 12% RP Korn</v>
          </cell>
          <cell r="B11">
            <v>1.65</v>
          </cell>
          <cell r="C11">
            <v>0.8</v>
          </cell>
          <cell r="D11" t="str">
            <v>Weizen 16% RP Korn</v>
          </cell>
          <cell r="E11">
            <v>2.41</v>
          </cell>
          <cell r="F11">
            <v>0.8</v>
          </cell>
        </row>
        <row r="12">
          <cell r="A12" t="str">
            <v>Triticale 13% RP Korn</v>
          </cell>
          <cell r="B12">
            <v>1.79</v>
          </cell>
          <cell r="C12">
            <v>0.8</v>
          </cell>
          <cell r="D12" t="str">
            <v>Weizen 16% RP Stroh</v>
          </cell>
          <cell r="E12">
            <v>0.5</v>
          </cell>
          <cell r="F12">
            <v>0.3</v>
          </cell>
        </row>
        <row r="13">
          <cell r="A13" t="str">
            <v>Wintergerste 12% RP Korn</v>
          </cell>
          <cell r="B13">
            <v>1.65</v>
          </cell>
          <cell r="C13">
            <v>0.8</v>
          </cell>
          <cell r="D13" t="str">
            <v>Weizen 16% RP Korn + Stroh</v>
          </cell>
          <cell r="E13">
            <v>2.81</v>
          </cell>
          <cell r="F13">
            <v>1.04</v>
          </cell>
        </row>
        <row r="14">
          <cell r="A14" t="str">
            <v>Wintergerste 13% RP Korn</v>
          </cell>
          <cell r="B14">
            <v>1.79</v>
          </cell>
          <cell r="C14">
            <v>0.8</v>
          </cell>
          <cell r="D14" t="str">
            <v xml:space="preserve">Durum Korn </v>
          </cell>
          <cell r="E14">
            <v>2.2599999999999998</v>
          </cell>
          <cell r="F14">
            <v>0.8</v>
          </cell>
        </row>
        <row r="15">
          <cell r="A15" t="str">
            <v>S.Futtergerste 12% RP Korn</v>
          </cell>
          <cell r="B15">
            <v>1.65</v>
          </cell>
          <cell r="C15">
            <v>0.8</v>
          </cell>
          <cell r="D15" t="str">
            <v>Durum Korn + Stroh</v>
          </cell>
          <cell r="E15">
            <v>2.66</v>
          </cell>
          <cell r="F15">
            <v>1.04</v>
          </cell>
        </row>
        <row r="16">
          <cell r="A16" t="str">
            <v>S.Futtergerste 13% RP Korn</v>
          </cell>
          <cell r="B16">
            <v>1.79</v>
          </cell>
          <cell r="C16">
            <v>0.8</v>
          </cell>
          <cell r="D16" t="str">
            <v>Winterroggen 11% RP Korn</v>
          </cell>
          <cell r="E16">
            <v>1.51</v>
          </cell>
          <cell r="F16">
            <v>0.8</v>
          </cell>
        </row>
        <row r="17">
          <cell r="A17" t="str">
            <v>Braugerste 10% RP Korn</v>
          </cell>
          <cell r="B17">
            <v>1.38</v>
          </cell>
          <cell r="C17">
            <v>0.8</v>
          </cell>
          <cell r="D17" t="str">
            <v>Winterroggen 11% RP Korn + Stroh</v>
          </cell>
          <cell r="E17">
            <v>1.96</v>
          </cell>
          <cell r="F17">
            <v>1.07</v>
          </cell>
        </row>
        <row r="18">
          <cell r="A18" t="str">
            <v xml:space="preserve">Braugerste 11% RP Korn </v>
          </cell>
          <cell r="B18">
            <v>1.51</v>
          </cell>
          <cell r="C18">
            <v>0.8</v>
          </cell>
          <cell r="D18" t="str">
            <v>Winterroggen 11% RP Stroh</v>
          </cell>
          <cell r="E18">
            <v>0.5</v>
          </cell>
          <cell r="F18">
            <v>0.3</v>
          </cell>
        </row>
        <row r="19">
          <cell r="A19" t="str">
            <v>Hafer 11% RP Korn</v>
          </cell>
          <cell r="B19">
            <v>1.51</v>
          </cell>
          <cell r="C19">
            <v>0.8</v>
          </cell>
          <cell r="D19" t="str">
            <v xml:space="preserve">Winterroggen 12% RP Korn </v>
          </cell>
          <cell r="E19">
            <v>1.65</v>
          </cell>
          <cell r="F19">
            <v>0.8</v>
          </cell>
        </row>
        <row r="20">
          <cell r="A20" t="str">
            <v xml:space="preserve">Hafer 12% RP Korn </v>
          </cell>
          <cell r="B20">
            <v>1.65</v>
          </cell>
          <cell r="C20">
            <v>0.8</v>
          </cell>
          <cell r="D20" t="str">
            <v>Winterroggen 12% RP Korn + Stroh</v>
          </cell>
          <cell r="E20">
            <v>2.1</v>
          </cell>
          <cell r="F20">
            <v>1.07</v>
          </cell>
        </row>
        <row r="21">
          <cell r="A21" t="str">
            <v>Dinkel (m.Spelz) Korn</v>
          </cell>
          <cell r="B21">
            <v>1.6</v>
          </cell>
          <cell r="C21">
            <v>0.8</v>
          </cell>
          <cell r="D21" t="str">
            <v>Winterroggen 12% RP Stroh</v>
          </cell>
          <cell r="E21">
            <v>0.5</v>
          </cell>
          <cell r="F21">
            <v>0.3</v>
          </cell>
        </row>
        <row r="22">
          <cell r="A22" t="str">
            <v>Mais 10% RP Korn</v>
          </cell>
          <cell r="B22">
            <v>1.38</v>
          </cell>
          <cell r="C22">
            <v>0.8</v>
          </cell>
          <cell r="D22" t="str">
            <v>Triticale 12% RP Korn</v>
          </cell>
          <cell r="E22">
            <v>1.65</v>
          </cell>
          <cell r="F22">
            <v>0.8</v>
          </cell>
        </row>
        <row r="23">
          <cell r="A23" t="str">
            <v>Mais 11% RP Korn</v>
          </cell>
          <cell r="B23">
            <v>1.51</v>
          </cell>
          <cell r="C23">
            <v>0.8</v>
          </cell>
          <cell r="D23" t="str">
            <v>Triticale 12% RP Korn + Stroh</v>
          </cell>
          <cell r="E23">
            <v>2.1</v>
          </cell>
          <cell r="F23">
            <v>1.07</v>
          </cell>
        </row>
        <row r="24">
          <cell r="A24" t="str">
            <v>Ackerbohnen Korn</v>
          </cell>
          <cell r="B24">
            <v>4.0999999999999996</v>
          </cell>
          <cell r="C24">
            <v>1.2</v>
          </cell>
          <cell r="D24" t="str">
            <v>Triticale 12% RP Stroh</v>
          </cell>
          <cell r="E24">
            <v>0.5</v>
          </cell>
          <cell r="F24">
            <v>0.3</v>
          </cell>
        </row>
        <row r="25">
          <cell r="A25" t="str">
            <v>Körnererbsen Korn</v>
          </cell>
          <cell r="B25">
            <v>3.6</v>
          </cell>
          <cell r="C25">
            <v>1.1000000000000001</v>
          </cell>
          <cell r="D25" t="str">
            <v>Triticale 13% RP Korn</v>
          </cell>
          <cell r="E25">
            <v>1.79</v>
          </cell>
          <cell r="F25">
            <v>0.8</v>
          </cell>
        </row>
        <row r="26">
          <cell r="A26" t="str">
            <v>Sojabohnen Korn</v>
          </cell>
          <cell r="B26">
            <v>5.8</v>
          </cell>
          <cell r="C26">
            <v>1.62</v>
          </cell>
          <cell r="D26" t="str">
            <v>Triticale 13% RP Korn + Stroh</v>
          </cell>
          <cell r="E26">
            <v>2.2400000000000002</v>
          </cell>
          <cell r="F26">
            <v>1.07</v>
          </cell>
        </row>
        <row r="27">
          <cell r="A27" t="str">
            <v>Bl. Lupinen Korn</v>
          </cell>
          <cell r="B27">
            <v>4.4800000000000004</v>
          </cell>
          <cell r="C27">
            <v>1.39</v>
          </cell>
          <cell r="D27" t="str">
            <v>Triticale 13% RP Stroh</v>
          </cell>
          <cell r="E27">
            <v>0.5</v>
          </cell>
          <cell r="F27">
            <v>0.3</v>
          </cell>
        </row>
        <row r="28">
          <cell r="A28" t="str">
            <v>Kartoffeln Knollen</v>
          </cell>
          <cell r="B28">
            <v>0.35</v>
          </cell>
          <cell r="C28">
            <v>0.14000000000000001</v>
          </cell>
          <cell r="D28" t="str">
            <v>Wintergerste 12% RP Korn</v>
          </cell>
          <cell r="E28">
            <v>1.65</v>
          </cell>
          <cell r="F28">
            <v>0.8</v>
          </cell>
        </row>
        <row r="29">
          <cell r="A29" t="str">
            <v>eigene Werte 1</v>
          </cell>
          <cell r="D29" t="str">
            <v>Wintergerste 12% RP Korn + Stroh</v>
          </cell>
          <cell r="E29">
            <v>2</v>
          </cell>
          <cell r="F29">
            <v>1.01</v>
          </cell>
        </row>
        <row r="30">
          <cell r="A30" t="str">
            <v>eigene Werte 2</v>
          </cell>
          <cell r="D30" t="str">
            <v>Wintergerste 12% RP Stroh</v>
          </cell>
          <cell r="E30">
            <v>0.5</v>
          </cell>
          <cell r="F30">
            <v>0.3</v>
          </cell>
        </row>
        <row r="31">
          <cell r="A31" t="str">
            <v>eigene Werte 3</v>
          </cell>
          <cell r="D31" t="str">
            <v>Wintergerste 13% RP Korn</v>
          </cell>
          <cell r="E31">
            <v>1.79</v>
          </cell>
          <cell r="F31">
            <v>0.8</v>
          </cell>
        </row>
        <row r="32">
          <cell r="A32" t="str">
            <v>eigene Werte 4</v>
          </cell>
          <cell r="D32" t="str">
            <v>Wintergerste 13% RP Korn + Stroh</v>
          </cell>
          <cell r="E32">
            <v>2.14</v>
          </cell>
          <cell r="F32">
            <v>1.01</v>
          </cell>
        </row>
        <row r="33">
          <cell r="A33" t="str">
            <v>eigene Werte 5</v>
          </cell>
          <cell r="D33" t="str">
            <v>Wintergerste 13% RP Stroh</v>
          </cell>
          <cell r="E33">
            <v>0.5</v>
          </cell>
          <cell r="F33">
            <v>0.3</v>
          </cell>
        </row>
        <row r="34">
          <cell r="A34" t="str">
            <v>eigene Werte 6</v>
          </cell>
          <cell r="D34" t="str">
            <v>S.Futtergerste 12% RP Korn</v>
          </cell>
          <cell r="E34">
            <v>1.65</v>
          </cell>
          <cell r="F34">
            <v>0.8</v>
          </cell>
        </row>
        <row r="35">
          <cell r="A35" t="str">
            <v>eigene Werte 7</v>
          </cell>
          <cell r="D35" t="str">
            <v>S.Futtergerste 12% RP Korn + Stroh</v>
          </cell>
          <cell r="E35">
            <v>2.0499999999999998</v>
          </cell>
          <cell r="F35">
            <v>1.04</v>
          </cell>
        </row>
        <row r="36">
          <cell r="A36" t="str">
            <v>eigene Werte 8</v>
          </cell>
          <cell r="D36" t="str">
            <v>S.Futtergerste 12% RP Stroh</v>
          </cell>
          <cell r="E36">
            <v>0.5</v>
          </cell>
          <cell r="F36">
            <v>0.3</v>
          </cell>
        </row>
        <row r="37">
          <cell r="A37" t="str">
            <v>eigene Werte 9</v>
          </cell>
          <cell r="D37" t="str">
            <v>S.Futtergerste 13% RP Korn</v>
          </cell>
          <cell r="E37">
            <v>1.79</v>
          </cell>
          <cell r="F37">
            <v>0.8</v>
          </cell>
        </row>
        <row r="38">
          <cell r="A38" t="str">
            <v>eigene Werte 10</v>
          </cell>
          <cell r="D38" t="str">
            <v>S.Futtergerste 13% RP Korn + Stroh</v>
          </cell>
          <cell r="E38">
            <v>2.19</v>
          </cell>
          <cell r="F38">
            <v>1.04</v>
          </cell>
        </row>
        <row r="39">
          <cell r="D39" t="str">
            <v>S.Futtergerste 13% RP Stroh</v>
          </cell>
          <cell r="E39">
            <v>0.5</v>
          </cell>
          <cell r="F39">
            <v>0.3</v>
          </cell>
        </row>
        <row r="40">
          <cell r="D40" t="str">
            <v>Braugerste 10% RP Korn</v>
          </cell>
          <cell r="E40">
            <v>1.38</v>
          </cell>
          <cell r="F40">
            <v>0.8</v>
          </cell>
        </row>
        <row r="41">
          <cell r="D41" t="str">
            <v>Braugerste 10% RP Korn + Stroh</v>
          </cell>
          <cell r="E41">
            <v>1.73</v>
          </cell>
          <cell r="F41">
            <v>1.01</v>
          </cell>
        </row>
        <row r="42">
          <cell r="D42" t="str">
            <v>Braugerste 10% RP Stroh</v>
          </cell>
          <cell r="E42">
            <v>0.5</v>
          </cell>
          <cell r="F42">
            <v>0.3</v>
          </cell>
        </row>
        <row r="43">
          <cell r="D43" t="str">
            <v xml:space="preserve">Braugerste 11% RP Korn </v>
          </cell>
          <cell r="E43">
            <v>1.51</v>
          </cell>
          <cell r="F43">
            <v>0.8</v>
          </cell>
        </row>
        <row r="44">
          <cell r="D44" t="str">
            <v>Braugerste 11% RP Korn + Stroh</v>
          </cell>
          <cell r="E44">
            <v>1.86</v>
          </cell>
          <cell r="F44">
            <v>1.01</v>
          </cell>
        </row>
        <row r="45">
          <cell r="D45" t="str">
            <v>Braugerste 11% RP Stroh</v>
          </cell>
          <cell r="E45">
            <v>0.5</v>
          </cell>
          <cell r="F45">
            <v>0.3</v>
          </cell>
        </row>
        <row r="46">
          <cell r="D46" t="str">
            <v>Hafer 11% RP Korn</v>
          </cell>
          <cell r="E46">
            <v>1.51</v>
          </cell>
          <cell r="F46">
            <v>0.8</v>
          </cell>
        </row>
        <row r="47">
          <cell r="D47" t="str">
            <v>Hafer 11% RP Korn + Stroh</v>
          </cell>
          <cell r="E47">
            <v>2.06</v>
          </cell>
          <cell r="F47">
            <v>1.1299999999999999</v>
          </cell>
        </row>
        <row r="48">
          <cell r="D48" t="str">
            <v>Hafer 11% RP Stroh</v>
          </cell>
          <cell r="E48">
            <v>0.5</v>
          </cell>
          <cell r="F48">
            <v>0.3</v>
          </cell>
        </row>
        <row r="49">
          <cell r="D49" t="str">
            <v xml:space="preserve">Hafer 12% RP Korn </v>
          </cell>
          <cell r="E49">
            <v>1.65</v>
          </cell>
          <cell r="F49">
            <v>0.8</v>
          </cell>
        </row>
        <row r="50">
          <cell r="D50" t="str">
            <v>Hafer 12% RP Korn + Stroh</v>
          </cell>
          <cell r="E50">
            <v>2.2000000000000002</v>
          </cell>
          <cell r="F50">
            <v>1.1299999999999999</v>
          </cell>
        </row>
        <row r="51">
          <cell r="D51" t="str">
            <v>Hafer 12% RP Stroh</v>
          </cell>
          <cell r="E51">
            <v>0.5</v>
          </cell>
          <cell r="F51">
            <v>0.3</v>
          </cell>
        </row>
        <row r="52">
          <cell r="D52" t="str">
            <v>Dinkel (m.Spelz) Korn</v>
          </cell>
          <cell r="E52">
            <v>1.6</v>
          </cell>
          <cell r="F52">
            <v>0.8</v>
          </cell>
        </row>
        <row r="53">
          <cell r="D53" t="str">
            <v>Dinkel (m.Spelz) Korn + Stroh</v>
          </cell>
          <cell r="E53">
            <v>2.1</v>
          </cell>
          <cell r="F53">
            <v>1.1000000000000001</v>
          </cell>
        </row>
        <row r="54">
          <cell r="D54" t="str">
            <v>Dinkel Stroh</v>
          </cell>
          <cell r="E54">
            <v>0.5</v>
          </cell>
          <cell r="F54">
            <v>0.3</v>
          </cell>
        </row>
        <row r="55">
          <cell r="D55" t="str">
            <v>Getreide allg. Ganzpflanze</v>
          </cell>
          <cell r="E55">
            <v>0.56000000000000005</v>
          </cell>
          <cell r="F55">
            <v>0.23</v>
          </cell>
        </row>
        <row r="56">
          <cell r="D56" t="str">
            <v>Körnermais 10% RP Korn</v>
          </cell>
          <cell r="E56">
            <v>1.38</v>
          </cell>
          <cell r="F56">
            <v>0.8</v>
          </cell>
        </row>
        <row r="57">
          <cell r="D57" t="str">
            <v>Körnermais 10% RP Korn + Stroh</v>
          </cell>
          <cell r="E57">
            <v>2.2799999999999998</v>
          </cell>
          <cell r="F57">
            <v>1</v>
          </cell>
        </row>
        <row r="58">
          <cell r="D58" t="str">
            <v>Körnermais 10% RP Stroh</v>
          </cell>
          <cell r="E58">
            <v>0.9</v>
          </cell>
          <cell r="F58">
            <v>0.2</v>
          </cell>
        </row>
        <row r="59">
          <cell r="D59" t="str">
            <v>Körnermais 11% RP Korn</v>
          </cell>
          <cell r="E59">
            <v>1.51</v>
          </cell>
          <cell r="F59">
            <v>0.8</v>
          </cell>
        </row>
        <row r="60">
          <cell r="D60" t="str">
            <v>Körnermais 11% RP Korn + Stroh</v>
          </cell>
          <cell r="E60">
            <v>2.41</v>
          </cell>
          <cell r="F60">
            <v>1</v>
          </cell>
        </row>
        <row r="61">
          <cell r="D61" t="str">
            <v>Körnermais 11% RP Stroh</v>
          </cell>
          <cell r="E61">
            <v>0.9</v>
          </cell>
          <cell r="F61">
            <v>0.2</v>
          </cell>
        </row>
        <row r="62">
          <cell r="D62" t="str">
            <v>Ackerbohnen Korn</v>
          </cell>
          <cell r="E62">
            <v>4.0999999999999996</v>
          </cell>
          <cell r="F62">
            <v>1.2</v>
          </cell>
        </row>
        <row r="63">
          <cell r="D63" t="str">
            <v>Ackerbohnen Korn + Stroh</v>
          </cell>
          <cell r="E63">
            <v>5.6</v>
          </cell>
          <cell r="F63">
            <v>1.5</v>
          </cell>
        </row>
        <row r="64">
          <cell r="D64" t="str">
            <v>Ackerbohnen Stroh</v>
          </cell>
          <cell r="E64">
            <v>1.5</v>
          </cell>
          <cell r="F64">
            <v>0.3</v>
          </cell>
        </row>
        <row r="65">
          <cell r="D65" t="str">
            <v>Körnererbsen Korn</v>
          </cell>
          <cell r="E65">
            <v>3.6</v>
          </cell>
          <cell r="F65">
            <v>1.1000000000000001</v>
          </cell>
        </row>
        <row r="66">
          <cell r="D66" t="str">
            <v>Körnererbsen Korn + Stroh</v>
          </cell>
          <cell r="E66">
            <v>5.0999999999999996</v>
          </cell>
          <cell r="F66">
            <v>1.4</v>
          </cell>
        </row>
        <row r="67">
          <cell r="D67" t="str">
            <v>Körnererbsen Stroh</v>
          </cell>
          <cell r="E67">
            <v>1.5</v>
          </cell>
          <cell r="F67">
            <v>0.3</v>
          </cell>
        </row>
        <row r="68">
          <cell r="D68" t="str">
            <v>Sojabohnen Korn</v>
          </cell>
          <cell r="E68">
            <v>4.4000000000000004</v>
          </cell>
          <cell r="F68">
            <v>1.5</v>
          </cell>
        </row>
        <row r="69">
          <cell r="D69" t="str">
            <v>Sojabohnen Korn+Stroh</v>
          </cell>
          <cell r="E69">
            <v>5.9</v>
          </cell>
          <cell r="F69">
            <v>1.8</v>
          </cell>
        </row>
        <row r="70">
          <cell r="D70" t="str">
            <v>Sojabohnen Stroh</v>
          </cell>
          <cell r="E70">
            <v>1.5</v>
          </cell>
          <cell r="F70">
            <v>0.3</v>
          </cell>
        </row>
        <row r="71">
          <cell r="D71" t="str">
            <v>Bl. Lupinen Korn</v>
          </cell>
          <cell r="E71">
            <v>4.4800000000000004</v>
          </cell>
          <cell r="F71">
            <v>1.02</v>
          </cell>
        </row>
        <row r="72">
          <cell r="D72" t="str">
            <v>Bl. Lupinen Korn+Stroh</v>
          </cell>
          <cell r="E72">
            <v>5.98</v>
          </cell>
          <cell r="F72">
            <v>1.32</v>
          </cell>
        </row>
        <row r="73">
          <cell r="D73" t="str">
            <v>Bl. Lupinen Stroh</v>
          </cell>
          <cell r="E73">
            <v>1.5</v>
          </cell>
          <cell r="F73">
            <v>0.3</v>
          </cell>
        </row>
        <row r="74">
          <cell r="D74" t="str">
            <v>Raps 23% RP Korn</v>
          </cell>
          <cell r="E74">
            <v>3.35</v>
          </cell>
          <cell r="F74">
            <v>1.8</v>
          </cell>
        </row>
        <row r="75">
          <cell r="D75" t="str">
            <v>Raps 23% RP Korn + Stroh</v>
          </cell>
          <cell r="E75">
            <v>4.54</v>
          </cell>
          <cell r="F75">
            <v>2.48</v>
          </cell>
        </row>
        <row r="76">
          <cell r="D76" t="str">
            <v>Raps 23% RP Stroh</v>
          </cell>
          <cell r="E76">
            <v>0.7</v>
          </cell>
          <cell r="F76">
            <v>0.4</v>
          </cell>
        </row>
        <row r="77">
          <cell r="D77" t="str">
            <v>Sonnenblumen 20% RP Korn</v>
          </cell>
          <cell r="E77">
            <v>2.91</v>
          </cell>
          <cell r="F77">
            <v>1.6</v>
          </cell>
        </row>
        <row r="78">
          <cell r="D78" t="str">
            <v>Sonnenblumen 20% RP Korn + Stroh</v>
          </cell>
          <cell r="E78">
            <v>4.91</v>
          </cell>
          <cell r="F78">
            <v>3.4</v>
          </cell>
        </row>
        <row r="79">
          <cell r="D79" t="str">
            <v>Sonnenblumen 20% RP Stroh</v>
          </cell>
          <cell r="E79">
            <v>1</v>
          </cell>
          <cell r="F79">
            <v>0.9</v>
          </cell>
        </row>
        <row r="80">
          <cell r="D80" t="str">
            <v>Senf Korn</v>
          </cell>
          <cell r="E80">
            <v>5.08</v>
          </cell>
          <cell r="F80">
            <v>1.77</v>
          </cell>
        </row>
        <row r="81">
          <cell r="D81" t="str">
            <v>Senf Korn + Stroh</v>
          </cell>
          <cell r="E81">
            <v>6.13</v>
          </cell>
          <cell r="F81">
            <v>2.37</v>
          </cell>
        </row>
        <row r="82">
          <cell r="D82" t="str">
            <v>Senf Stroh</v>
          </cell>
          <cell r="E82">
            <v>0.7</v>
          </cell>
          <cell r="F82">
            <v>0.4</v>
          </cell>
        </row>
        <row r="83">
          <cell r="D83" t="str">
            <v>Öllein Korn</v>
          </cell>
          <cell r="E83">
            <v>3.5</v>
          </cell>
          <cell r="F83">
            <v>1.2</v>
          </cell>
        </row>
        <row r="84">
          <cell r="D84" t="str">
            <v>Öllein Korn + Stroh</v>
          </cell>
          <cell r="E84">
            <v>4.3</v>
          </cell>
          <cell r="F84">
            <v>1.5</v>
          </cell>
        </row>
        <row r="85">
          <cell r="D85" t="str">
            <v>Öllein Stroh</v>
          </cell>
          <cell r="E85">
            <v>0.53</v>
          </cell>
          <cell r="F85">
            <v>0.2</v>
          </cell>
        </row>
        <row r="86">
          <cell r="D86" t="str">
            <v>Kartoffeln Knollen</v>
          </cell>
          <cell r="E86">
            <v>0.35</v>
          </cell>
          <cell r="F86">
            <v>0.14000000000000001</v>
          </cell>
        </row>
        <row r="87">
          <cell r="D87" t="str">
            <v>Kartoffeln Knollen + Blatt</v>
          </cell>
          <cell r="E87">
            <v>0.39</v>
          </cell>
          <cell r="F87">
            <v>0.15</v>
          </cell>
        </row>
        <row r="88">
          <cell r="D88" t="str">
            <v>Kartoffeln Blatt</v>
          </cell>
          <cell r="E88">
            <v>0.2</v>
          </cell>
          <cell r="F88">
            <v>0.04</v>
          </cell>
        </row>
        <row r="89">
          <cell r="D89" t="str">
            <v>Zuckerrüben Rüben</v>
          </cell>
          <cell r="E89">
            <v>0.18</v>
          </cell>
          <cell r="F89">
            <v>0.1</v>
          </cell>
        </row>
        <row r="90">
          <cell r="D90" t="str">
            <v>Zuckerrüben Rüben + Blatt</v>
          </cell>
          <cell r="E90">
            <v>0.46</v>
          </cell>
          <cell r="F90">
            <v>0.18</v>
          </cell>
        </row>
        <row r="91">
          <cell r="D91" t="str">
            <v>Zuckerrüben Blatt</v>
          </cell>
          <cell r="E91">
            <v>0.4</v>
          </cell>
          <cell r="F91">
            <v>0.11</v>
          </cell>
        </row>
        <row r="92">
          <cell r="D92" t="str">
            <v>Gehaltsrüben Rüben</v>
          </cell>
          <cell r="E92">
            <v>0.18</v>
          </cell>
          <cell r="F92">
            <v>0.09</v>
          </cell>
        </row>
        <row r="93">
          <cell r="D93" t="str">
            <v>Gehaltsrüben Rüben + Blatt</v>
          </cell>
          <cell r="E93">
            <v>0.3</v>
          </cell>
          <cell r="F93">
            <v>0.12</v>
          </cell>
        </row>
        <row r="94">
          <cell r="D94" t="str">
            <v>Gehaltsrüben Blatt</v>
          </cell>
          <cell r="E94">
            <v>0.3</v>
          </cell>
          <cell r="F94">
            <v>0.08</v>
          </cell>
        </row>
        <row r="95">
          <cell r="D95" t="str">
            <v>Massenrüben Rüben</v>
          </cell>
          <cell r="E95">
            <v>0.14000000000000001</v>
          </cell>
          <cell r="F95">
            <v>7.0000000000000007E-2</v>
          </cell>
        </row>
        <row r="96">
          <cell r="D96" t="str">
            <v>Massenrüben Rüben + Blatt</v>
          </cell>
          <cell r="E96">
            <v>0.24</v>
          </cell>
          <cell r="F96">
            <v>0.09</v>
          </cell>
        </row>
        <row r="97">
          <cell r="D97" t="str">
            <v>Massenrüben Blatt</v>
          </cell>
          <cell r="E97">
            <v>0.25</v>
          </cell>
          <cell r="F97">
            <v>0.06</v>
          </cell>
        </row>
        <row r="98">
          <cell r="D98" t="str">
            <v>Silomais (28% TM) Ganzpflanze</v>
          </cell>
          <cell r="E98">
            <v>0.38</v>
          </cell>
          <cell r="F98">
            <v>0.16</v>
          </cell>
        </row>
        <row r="99">
          <cell r="D99" t="str">
            <v>Silomais (32% TM) Ganzpflanze</v>
          </cell>
          <cell r="E99">
            <v>0.47</v>
          </cell>
          <cell r="F99">
            <v>0.18</v>
          </cell>
        </row>
        <row r="100">
          <cell r="D100" t="str">
            <v>Grassamen Korn</v>
          </cell>
          <cell r="E100">
            <v>2.2000000000000002</v>
          </cell>
          <cell r="F100">
            <v>0.7</v>
          </cell>
        </row>
        <row r="101">
          <cell r="D101" t="str">
            <v>Grassamen Korn + Stroh</v>
          </cell>
          <cell r="E101">
            <v>14.2</v>
          </cell>
          <cell r="F101">
            <v>3.5</v>
          </cell>
        </row>
        <row r="102">
          <cell r="D102" t="str">
            <v>Grassamen Stroh</v>
          </cell>
          <cell r="E102">
            <v>1.5</v>
          </cell>
          <cell r="F102">
            <v>0.35</v>
          </cell>
        </row>
        <row r="103">
          <cell r="D103" t="str">
            <v>Klee-/Luzernesamen Korn</v>
          </cell>
          <cell r="E103">
            <v>5.5</v>
          </cell>
          <cell r="F103">
            <v>1.46</v>
          </cell>
        </row>
        <row r="104">
          <cell r="D104" t="str">
            <v>Klee-/Luzernesamen Korn + Stroh</v>
          </cell>
          <cell r="E104">
            <v>17.5</v>
          </cell>
          <cell r="F104">
            <v>3.86</v>
          </cell>
        </row>
        <row r="105">
          <cell r="D105" t="str">
            <v>Klee-/Luzernesamen Stroh</v>
          </cell>
          <cell r="E105">
            <v>1.5</v>
          </cell>
          <cell r="F105">
            <v>0.3</v>
          </cell>
        </row>
        <row r="106">
          <cell r="D106" t="str">
            <v>Rotklee  Ganzpflanze</v>
          </cell>
          <cell r="E106">
            <v>0.65</v>
          </cell>
          <cell r="F106">
            <v>0.13</v>
          </cell>
        </row>
        <row r="107">
          <cell r="D107" t="str">
            <v>Luzerne  Ganzpflanze</v>
          </cell>
          <cell r="E107">
            <v>0.65</v>
          </cell>
          <cell r="F107">
            <v>0.14000000000000001</v>
          </cell>
        </row>
        <row r="108">
          <cell r="D108" t="str">
            <v>Weidelgras Ganzpflanze</v>
          </cell>
          <cell r="E108">
            <v>0.53</v>
          </cell>
          <cell r="F108">
            <v>0.16</v>
          </cell>
        </row>
        <row r="109">
          <cell r="D109" t="str">
            <v>Kleegras Ganzpflanze</v>
          </cell>
          <cell r="E109">
            <v>0.57999999999999996</v>
          </cell>
          <cell r="F109">
            <v>0.14000000000000001</v>
          </cell>
        </row>
        <row r="110">
          <cell r="D110" t="str">
            <v>Luzernegras Ganzpflanze</v>
          </cell>
          <cell r="E110">
            <v>0.57999999999999996</v>
          </cell>
          <cell r="F110">
            <v>0.15</v>
          </cell>
        </row>
        <row r="111">
          <cell r="D111" t="str">
            <v>Futterzwischenfrüchte Ganzpflanze</v>
          </cell>
          <cell r="E111">
            <v>0.43</v>
          </cell>
          <cell r="F111">
            <v>0.13</v>
          </cell>
        </row>
        <row r="112">
          <cell r="D112" t="str">
            <v>Flachs (Faserlein) Ganzpflanze</v>
          </cell>
          <cell r="E112">
            <v>1</v>
          </cell>
          <cell r="F112">
            <v>0.64</v>
          </cell>
        </row>
        <row r="113">
          <cell r="D113" t="str">
            <v>Hanf (100-150 dt TM) Ganzpflanze</v>
          </cell>
          <cell r="E113">
            <v>0.4</v>
          </cell>
          <cell r="F113">
            <v>0.3</v>
          </cell>
        </row>
        <row r="114">
          <cell r="D114" t="str">
            <v>Micanthus Ganzpflanze</v>
          </cell>
          <cell r="E114">
            <v>0.15</v>
          </cell>
          <cell r="F114">
            <v>0.12</v>
          </cell>
        </row>
        <row r="115">
          <cell r="D115" t="str">
            <v>Grünl. 1 Nutzung    40  dt TM</v>
          </cell>
          <cell r="E115">
            <v>1.38</v>
          </cell>
          <cell r="F115">
            <v>0.5</v>
          </cell>
        </row>
        <row r="116">
          <cell r="D116" t="str">
            <v>Grünl. 2 Nutzungen  55  dt TM</v>
          </cell>
          <cell r="E116">
            <v>1.82</v>
          </cell>
          <cell r="F116">
            <v>0.65</v>
          </cell>
        </row>
        <row r="117">
          <cell r="D117" t="str">
            <v xml:space="preserve">Grünl. 3 Nutzungen  80  dt TM </v>
          </cell>
          <cell r="E117">
            <v>2.4</v>
          </cell>
          <cell r="F117">
            <v>0.71</v>
          </cell>
        </row>
        <row r="118">
          <cell r="D118" t="str">
            <v xml:space="preserve">Grünl. 4 Nutzungen  90  dt TM </v>
          </cell>
          <cell r="E118">
            <v>2.7</v>
          </cell>
          <cell r="F118">
            <v>0.81</v>
          </cell>
        </row>
        <row r="119">
          <cell r="D119" t="str">
            <v>Grünl. 5 Nutzungen 110 dt TM</v>
          </cell>
          <cell r="E119">
            <v>2.8</v>
          </cell>
          <cell r="F119">
            <v>0.87</v>
          </cell>
        </row>
        <row r="120">
          <cell r="D120" t="str">
            <v>Blumenkohl</v>
          </cell>
          <cell r="E120">
            <v>0.28000000000000003</v>
          </cell>
          <cell r="F120">
            <v>0.10300000000000001</v>
          </cell>
        </row>
        <row r="121">
          <cell r="D121" t="str">
            <v>Brokkoli</v>
          </cell>
          <cell r="E121">
            <v>0.45</v>
          </cell>
          <cell r="F121">
            <v>0.14899999999999999</v>
          </cell>
        </row>
        <row r="122">
          <cell r="D122" t="str">
            <v>Buschbohne</v>
          </cell>
          <cell r="E122">
            <v>0.25</v>
          </cell>
          <cell r="F122">
            <v>9.1999999999999998E-2</v>
          </cell>
        </row>
        <row r="123">
          <cell r="D123" t="str">
            <v>Chicorée</v>
          </cell>
          <cell r="E123">
            <v>0.25</v>
          </cell>
          <cell r="F123">
            <v>0.121</v>
          </cell>
        </row>
        <row r="124">
          <cell r="D124" t="str">
            <v>Chinakohl</v>
          </cell>
          <cell r="E124">
            <v>0.15</v>
          </cell>
          <cell r="F124">
            <v>9.1999999999999998E-2</v>
          </cell>
        </row>
        <row r="125">
          <cell r="D125" t="str">
            <v>Dill, Frischmarkt</v>
          </cell>
          <cell r="E125">
            <v>0.3</v>
          </cell>
          <cell r="F125">
            <v>9.1999999999999998E-2</v>
          </cell>
        </row>
        <row r="126">
          <cell r="D126" t="str">
            <v>Dill, Industrieware</v>
          </cell>
          <cell r="E126">
            <v>0.3</v>
          </cell>
          <cell r="F126">
            <v>9.1999999999999998E-2</v>
          </cell>
        </row>
        <row r="127">
          <cell r="D127" t="str">
            <v>Erdbeeren</v>
          </cell>
          <cell r="E127">
            <v>0.17</v>
          </cell>
          <cell r="F127">
            <v>0.05</v>
          </cell>
        </row>
        <row r="128">
          <cell r="D128" t="str">
            <v>Feldsalat</v>
          </cell>
          <cell r="E128">
            <v>0.45</v>
          </cell>
          <cell r="F128">
            <v>9.9000000000000005E-2</v>
          </cell>
        </row>
        <row r="129">
          <cell r="D129" t="str">
            <v>Feldsalat, großblättrig</v>
          </cell>
          <cell r="E129">
            <v>0.45</v>
          </cell>
          <cell r="F129">
            <v>9.9000000000000005E-2</v>
          </cell>
        </row>
        <row r="130">
          <cell r="D130" t="str">
            <v>Gemüseerbse</v>
          </cell>
          <cell r="E130">
            <v>1</v>
          </cell>
          <cell r="F130">
            <v>0.22899999999999998</v>
          </cell>
        </row>
        <row r="131">
          <cell r="D131" t="str">
            <v>Grünkohl</v>
          </cell>
          <cell r="E131">
            <v>0.49</v>
          </cell>
          <cell r="F131">
            <v>0.16300000000000001</v>
          </cell>
        </row>
        <row r="132">
          <cell r="D132" t="str">
            <v>Gurke, Einleger</v>
          </cell>
          <cell r="E132">
            <v>0.15</v>
          </cell>
          <cell r="F132">
            <v>6.9000000000000006E-2</v>
          </cell>
        </row>
        <row r="133">
          <cell r="D133" t="str">
            <v>Knollenfenchel</v>
          </cell>
          <cell r="E133">
            <v>0.2</v>
          </cell>
          <cell r="F133">
            <v>6.9000000000000006E-2</v>
          </cell>
        </row>
        <row r="134">
          <cell r="D134" t="str">
            <v>Kohlrabi</v>
          </cell>
          <cell r="E134">
            <v>0.28000000000000003</v>
          </cell>
          <cell r="F134">
            <v>0.10300000000000001</v>
          </cell>
        </row>
        <row r="135">
          <cell r="D135" t="str">
            <v>Kohlrübe</v>
          </cell>
          <cell r="E135">
            <v>0.26</v>
          </cell>
          <cell r="F135">
            <v>0.115</v>
          </cell>
        </row>
        <row r="136">
          <cell r="D136" t="str">
            <v>Kürbis</v>
          </cell>
          <cell r="E136">
            <v>0.25</v>
          </cell>
          <cell r="F136">
            <v>0.20600000000000002</v>
          </cell>
        </row>
        <row r="137">
          <cell r="D137" t="str">
            <v>Mairüben (mit Laub)</v>
          </cell>
          <cell r="E137">
            <v>0.17</v>
          </cell>
          <cell r="F137">
            <v>0.10300000000000001</v>
          </cell>
        </row>
        <row r="138">
          <cell r="D138" t="str">
            <v>Möhre, Bund-</v>
          </cell>
          <cell r="E138">
            <v>0.17</v>
          </cell>
          <cell r="F138">
            <v>8.199999999999999E-2</v>
          </cell>
        </row>
        <row r="139">
          <cell r="D139" t="str">
            <v>Möhre, Industrie</v>
          </cell>
          <cell r="E139">
            <v>0.13</v>
          </cell>
          <cell r="F139">
            <v>0.08</v>
          </cell>
        </row>
        <row r="140">
          <cell r="D140" t="str">
            <v>Möhre, Wasch-</v>
          </cell>
          <cell r="E140">
            <v>0.13</v>
          </cell>
          <cell r="F140">
            <v>0.08</v>
          </cell>
        </row>
        <row r="141">
          <cell r="D141" t="str">
            <v>Pastinake</v>
          </cell>
          <cell r="E141">
            <v>0.25</v>
          </cell>
          <cell r="F141">
            <v>0.23600000000000002</v>
          </cell>
        </row>
        <row r="142">
          <cell r="D142" t="str">
            <v>Petersilie, Blatt-, bis 1. Schnitt</v>
          </cell>
          <cell r="E142">
            <v>0.45</v>
          </cell>
          <cell r="F142">
            <v>0.115</v>
          </cell>
        </row>
        <row r="143">
          <cell r="D143" t="str">
            <v>Petersilie, Blatt-, nach einem Schnitt</v>
          </cell>
          <cell r="E143">
            <v>0.45</v>
          </cell>
          <cell r="F143">
            <v>0.115</v>
          </cell>
        </row>
        <row r="144">
          <cell r="D144" t="str">
            <v>Petersilie, Wurzel-</v>
          </cell>
          <cell r="E144">
            <v>0.42</v>
          </cell>
          <cell r="F144">
            <v>0.13699999999999998</v>
          </cell>
        </row>
        <row r="145">
          <cell r="D145" t="str">
            <v>Porree</v>
          </cell>
          <cell r="E145">
            <v>0.25</v>
          </cell>
          <cell r="F145">
            <v>0.08</v>
          </cell>
        </row>
        <row r="146">
          <cell r="D146" t="str">
            <v>Radies</v>
          </cell>
          <cell r="E146">
            <v>0.2</v>
          </cell>
          <cell r="F146">
            <v>6.9000000000000006E-2</v>
          </cell>
        </row>
        <row r="147">
          <cell r="D147" t="str">
            <v>Rettich, Bund-</v>
          </cell>
          <cell r="E147">
            <v>0.17</v>
          </cell>
          <cell r="F147">
            <v>7.5999999999999998E-2</v>
          </cell>
        </row>
        <row r="148">
          <cell r="D148" t="str">
            <v>Rettich, deutsch</v>
          </cell>
          <cell r="E148">
            <v>0.14000000000000001</v>
          </cell>
          <cell r="F148">
            <v>0.08</v>
          </cell>
        </row>
        <row r="149">
          <cell r="D149" t="str">
            <v>Rettich, japanisch</v>
          </cell>
          <cell r="E149">
            <v>0.1</v>
          </cell>
          <cell r="F149">
            <v>0.06</v>
          </cell>
        </row>
        <row r="150">
          <cell r="D150" t="str">
            <v>Rhabarber ab Ertragsbeginn</v>
          </cell>
          <cell r="E150">
            <v>0.18</v>
          </cell>
          <cell r="F150">
            <v>4.8000000000000001E-2</v>
          </cell>
        </row>
        <row r="151">
          <cell r="D151" t="str">
            <v>Rosenkohl</v>
          </cell>
          <cell r="E151">
            <v>0.65</v>
          </cell>
          <cell r="F151">
            <v>0.19500000000000001</v>
          </cell>
        </row>
        <row r="152">
          <cell r="D152" t="str">
            <v>Rote Rüben</v>
          </cell>
          <cell r="E152">
            <v>0.28000000000000003</v>
          </cell>
          <cell r="F152">
            <v>0.115</v>
          </cell>
        </row>
        <row r="153">
          <cell r="D153" t="str">
            <v>Rotkohl</v>
          </cell>
          <cell r="E153">
            <v>0.22</v>
          </cell>
          <cell r="F153">
            <v>0.08</v>
          </cell>
        </row>
        <row r="154">
          <cell r="D154" t="str">
            <v>Rucola, Feinware</v>
          </cell>
          <cell r="E154">
            <v>0.4</v>
          </cell>
          <cell r="F154">
            <v>0.10300000000000001</v>
          </cell>
        </row>
        <row r="155">
          <cell r="D155" t="str">
            <v>Rucola, Grobware</v>
          </cell>
          <cell r="E155">
            <v>0.4</v>
          </cell>
          <cell r="F155">
            <v>0.10300000000000001</v>
          </cell>
        </row>
        <row r="156">
          <cell r="D156" t="str">
            <v>Salate, Baby Leaf Lettuce</v>
          </cell>
          <cell r="E156">
            <v>0.35</v>
          </cell>
          <cell r="F156">
            <v>0.08</v>
          </cell>
        </row>
        <row r="157">
          <cell r="D157" t="str">
            <v>Salate, Blatt-, grün (Lollo, Eichblatt, Krul)</v>
          </cell>
          <cell r="E157">
            <v>0.19</v>
          </cell>
          <cell r="F157">
            <v>6.9000000000000006E-2</v>
          </cell>
        </row>
        <row r="158">
          <cell r="D158" t="str">
            <v>Salate, Blatt-, rot (Lollo, Eichblatt, Krul)</v>
          </cell>
          <cell r="E158">
            <v>0.19</v>
          </cell>
          <cell r="F158">
            <v>6.9000000000000006E-2</v>
          </cell>
        </row>
        <row r="159">
          <cell r="D159" t="str">
            <v>Salate, Eissalat</v>
          </cell>
          <cell r="E159">
            <v>0.14000000000000001</v>
          </cell>
          <cell r="F159">
            <v>5.7000000000000002E-2</v>
          </cell>
        </row>
        <row r="160">
          <cell r="D160" t="str">
            <v>Salate, Endivien, Frisée</v>
          </cell>
          <cell r="E160">
            <v>0.25</v>
          </cell>
          <cell r="F160">
            <v>0.06</v>
          </cell>
        </row>
        <row r="161">
          <cell r="D161" t="str">
            <v>Salate, Endivien, glattblättrig</v>
          </cell>
          <cell r="E161">
            <v>0.2</v>
          </cell>
          <cell r="F161">
            <v>0.06</v>
          </cell>
        </row>
        <row r="162">
          <cell r="D162" t="str">
            <v>Salate, Kopfsalat</v>
          </cell>
          <cell r="E162">
            <v>0.18</v>
          </cell>
          <cell r="F162">
            <v>6.9000000000000006E-2</v>
          </cell>
        </row>
        <row r="163">
          <cell r="D163" t="str">
            <v>Salate, Radicchio</v>
          </cell>
          <cell r="E163">
            <v>0.25</v>
          </cell>
          <cell r="F163">
            <v>9.1999999999999998E-2</v>
          </cell>
        </row>
        <row r="164">
          <cell r="D164" t="str">
            <v>Salate, verschiedene Arten</v>
          </cell>
          <cell r="E164">
            <v>0.19</v>
          </cell>
          <cell r="F164">
            <v>6.9000000000000006E-2</v>
          </cell>
        </row>
        <row r="165">
          <cell r="D165" t="str">
            <v>Salate, Romana</v>
          </cell>
          <cell r="E165">
            <v>0.2</v>
          </cell>
          <cell r="F165">
            <v>9.1999999999999998E-2</v>
          </cell>
        </row>
        <row r="166">
          <cell r="D166" t="str">
            <v>Salate, Romana Herzen</v>
          </cell>
          <cell r="E166">
            <v>0.24</v>
          </cell>
          <cell r="F166">
            <v>9.1999999999999998E-2</v>
          </cell>
        </row>
        <row r="167">
          <cell r="D167" t="str">
            <v>Salate, Zuckerhut</v>
          </cell>
          <cell r="E167">
            <v>0.2</v>
          </cell>
          <cell r="F167">
            <v>0.115</v>
          </cell>
        </row>
        <row r="168">
          <cell r="D168" t="str">
            <v>Schnittlauch, gesät, bis 1. Schnitt</v>
          </cell>
          <cell r="E168">
            <v>0.5</v>
          </cell>
          <cell r="F168">
            <v>0.13699999999999998</v>
          </cell>
        </row>
        <row r="169">
          <cell r="D169" t="str">
            <v>Schnittlauch, gesät, nach einem Schnitt</v>
          </cell>
          <cell r="E169">
            <v>0.5</v>
          </cell>
          <cell r="F169">
            <v>0.13699999999999998</v>
          </cell>
        </row>
        <row r="170">
          <cell r="D170" t="str">
            <v>Schnittlauch, Anbau für Treiberei</v>
          </cell>
          <cell r="E170">
            <v>0.5</v>
          </cell>
          <cell r="F170">
            <v>0.13699999999999998</v>
          </cell>
        </row>
        <row r="171">
          <cell r="D171" t="str">
            <v>Schwarzwurzel</v>
          </cell>
          <cell r="E171">
            <v>0.23</v>
          </cell>
          <cell r="F171">
            <v>0.16</v>
          </cell>
        </row>
        <row r="172">
          <cell r="D172" t="str">
            <v>Sellerie, Bund-</v>
          </cell>
          <cell r="E172">
            <v>0.27</v>
          </cell>
          <cell r="F172">
            <v>0.126</v>
          </cell>
        </row>
        <row r="173">
          <cell r="D173" t="str">
            <v>Sellerie, Knollen-</v>
          </cell>
          <cell r="E173">
            <v>0.25</v>
          </cell>
          <cell r="F173">
            <v>0.14899999999999999</v>
          </cell>
        </row>
        <row r="174">
          <cell r="D174" t="str">
            <v>Sellerie, Stangen-</v>
          </cell>
          <cell r="E174">
            <v>0.25</v>
          </cell>
          <cell r="F174">
            <v>0.115</v>
          </cell>
        </row>
        <row r="175">
          <cell r="D175" t="str">
            <v>Spargel</v>
          </cell>
          <cell r="E175">
            <v>0.26</v>
          </cell>
          <cell r="F175">
            <v>8.199999999999999E-2</v>
          </cell>
        </row>
        <row r="176">
          <cell r="D176" t="str">
            <v>Spinat, Blatt-, FM, Baby</v>
          </cell>
          <cell r="E176">
            <v>0.45</v>
          </cell>
          <cell r="F176">
            <v>0.115</v>
          </cell>
        </row>
        <row r="177">
          <cell r="D177" t="str">
            <v>Spinat, Blatt-, Standard</v>
          </cell>
          <cell r="E177">
            <v>0.4</v>
          </cell>
          <cell r="F177">
            <v>0.115</v>
          </cell>
        </row>
        <row r="178">
          <cell r="D178" t="str">
            <v>Spinat, Hack, Standard</v>
          </cell>
          <cell r="E178">
            <v>0.36</v>
          </cell>
          <cell r="F178">
            <v>0.115</v>
          </cell>
        </row>
        <row r="179">
          <cell r="D179" t="str">
            <v>Stangenbohne, Standard</v>
          </cell>
          <cell r="E179">
            <v>0.25</v>
          </cell>
          <cell r="F179">
            <v>9.1999999999999998E-2</v>
          </cell>
        </row>
        <row r="180">
          <cell r="D180" t="str">
            <v>Teltower Rübchen (Herbstanbau)</v>
          </cell>
          <cell r="E180">
            <v>0.45</v>
          </cell>
          <cell r="F180">
            <v>0.24100000000000002</v>
          </cell>
        </row>
        <row r="181">
          <cell r="D181" t="str">
            <v>Weißkohl, Frischmarkt</v>
          </cell>
          <cell r="E181">
            <v>0.2</v>
          </cell>
          <cell r="F181">
            <v>7.2999999999999995E-2</v>
          </cell>
        </row>
        <row r="182">
          <cell r="D182" t="str">
            <v>Weißkohl, Industrie</v>
          </cell>
          <cell r="E182">
            <v>0.2</v>
          </cell>
          <cell r="F182">
            <v>7.2999999999999995E-2</v>
          </cell>
        </row>
        <row r="183">
          <cell r="D183" t="str">
            <v>Wirsing</v>
          </cell>
          <cell r="E183">
            <v>0.35</v>
          </cell>
          <cell r="F183">
            <v>0.115</v>
          </cell>
        </row>
        <row r="184">
          <cell r="D184" t="str">
            <v>Zucchini</v>
          </cell>
          <cell r="E184">
            <v>0.16</v>
          </cell>
          <cell r="F184">
            <v>0.06</v>
          </cell>
        </row>
        <row r="185">
          <cell r="D185" t="str">
            <v>Zuckermais</v>
          </cell>
          <cell r="E185">
            <v>0.35</v>
          </cell>
          <cell r="F185">
            <v>0.16</v>
          </cell>
        </row>
        <row r="186">
          <cell r="D186" t="str">
            <v>Zwiebel, Bund-</v>
          </cell>
          <cell r="E186">
            <v>0.2</v>
          </cell>
          <cell r="F186">
            <v>0.06</v>
          </cell>
        </row>
        <row r="187">
          <cell r="D187" t="str">
            <v>Zwiebel, Trocken-</v>
          </cell>
          <cell r="E187">
            <v>0.18</v>
          </cell>
          <cell r="F187">
            <v>0.08</v>
          </cell>
        </row>
        <row r="188">
          <cell r="D188" t="str">
            <v>eigene Werte 1</v>
          </cell>
        </row>
        <row r="189">
          <cell r="D189" t="str">
            <v>eigene Werte 2</v>
          </cell>
        </row>
        <row r="190">
          <cell r="D190" t="str">
            <v>eigene Werte 3</v>
          </cell>
        </row>
        <row r="191">
          <cell r="D191" t="str">
            <v>eigene Werte 4</v>
          </cell>
        </row>
        <row r="192">
          <cell r="D192" t="str">
            <v>eigene Werte 5</v>
          </cell>
        </row>
        <row r="193">
          <cell r="D193" t="str">
            <v>eigene Werte 6</v>
          </cell>
        </row>
        <row r="194">
          <cell r="D194" t="str">
            <v>eigene Werte 7</v>
          </cell>
        </row>
        <row r="195">
          <cell r="D195" t="str">
            <v>eigene Werte 8</v>
          </cell>
        </row>
        <row r="196">
          <cell r="D196" t="str">
            <v>eigene Werte 9</v>
          </cell>
        </row>
        <row r="197">
          <cell r="D197" t="str">
            <v>eigene Werte 10</v>
          </cell>
        </row>
      </sheetData>
      <sheetData sheetId="10">
        <row r="4">
          <cell r="A4" t="str">
            <v>Altbrot</v>
          </cell>
        </row>
        <row r="5">
          <cell r="A5" t="str">
            <v>Apfeltrester</v>
          </cell>
        </row>
        <row r="6">
          <cell r="A6" t="str">
            <v>Bierhefe, flüssig</v>
          </cell>
        </row>
        <row r="7">
          <cell r="A7" t="str">
            <v>Biertreber, siliert</v>
          </cell>
        </row>
        <row r="8">
          <cell r="A8" t="str">
            <v>CCM2</v>
          </cell>
        </row>
        <row r="9">
          <cell r="A9" t="str">
            <v>Fischmehl</v>
          </cell>
        </row>
        <row r="10">
          <cell r="A10" t="str">
            <v>Getreide, GPS1</v>
          </cell>
        </row>
        <row r="11">
          <cell r="A11" t="str">
            <v>Getreideschlempe, frisch (Weizen)</v>
          </cell>
        </row>
        <row r="12">
          <cell r="A12" t="str">
            <v>Getreideschlempe, getrocknet (Weizen)</v>
          </cell>
        </row>
        <row r="13">
          <cell r="A13" t="str">
            <v>Haferschälkleie</v>
          </cell>
        </row>
        <row r="14">
          <cell r="A14" t="str">
            <v>Kartoffeleiweiß</v>
          </cell>
        </row>
        <row r="15">
          <cell r="A15" t="str">
            <v>Kartoffelpülpe, siliert</v>
          </cell>
        </row>
        <row r="16">
          <cell r="A16" t="str">
            <v>Kartoffelschlempe, frisch</v>
          </cell>
        </row>
        <row r="17">
          <cell r="A17" t="str">
            <v>Leinextraktionsschrot</v>
          </cell>
        </row>
        <row r="18">
          <cell r="A18" t="str">
            <v>Leinkuchen</v>
          </cell>
        </row>
        <row r="19">
          <cell r="A19" t="str">
            <v>Luzernegrünmehl</v>
          </cell>
        </row>
        <row r="20">
          <cell r="A20" t="str">
            <v>Magermilch, frisch</v>
          </cell>
        </row>
        <row r="21">
          <cell r="A21" t="str">
            <v>Maiskeimextraktionsschrot (aus der Stärkeindustrie)</v>
          </cell>
        </row>
        <row r="22">
          <cell r="A22" t="str">
            <v>Maiskleberfutter (23-35 % RP)</v>
          </cell>
        </row>
        <row r="23">
          <cell r="A23" t="str">
            <v>Malzkeime</v>
          </cell>
        </row>
        <row r="24">
          <cell r="A24" t="str">
            <v>Maniok</v>
          </cell>
        </row>
        <row r="25">
          <cell r="A25" t="str">
            <v>Melasseschnitzel</v>
          </cell>
        </row>
        <row r="26">
          <cell r="A26" t="str">
            <v>Molke, Permeat1</v>
          </cell>
        </row>
        <row r="27">
          <cell r="A27" t="str">
            <v>Pressschnitzel, siliert</v>
          </cell>
        </row>
        <row r="28">
          <cell r="A28" t="str">
            <v>Rapsextraktionsschrot</v>
          </cell>
        </row>
        <row r="29">
          <cell r="A29" t="str">
            <v>Rapskuchen, fettarm</v>
          </cell>
        </row>
        <row r="30">
          <cell r="A30" t="str">
            <v>Roggengrießkleie</v>
          </cell>
        </row>
        <row r="31">
          <cell r="A31" t="str">
            <v>Roggenkleie</v>
          </cell>
        </row>
        <row r="32">
          <cell r="A32" t="str">
            <v>Rübenkleinteile</v>
          </cell>
        </row>
        <row r="33">
          <cell r="A33" t="str">
            <v>Sojaextraktionsschrot 48 % RP (HP, aus geschälter Saat)</v>
          </cell>
        </row>
        <row r="34">
          <cell r="A34" t="str">
            <v>Sojaextraktionsschrot 44 % RP (aus ungeschälter Saat)</v>
          </cell>
        </row>
        <row r="35">
          <cell r="A35" t="str">
            <v>Sojaschalen</v>
          </cell>
        </row>
        <row r="36">
          <cell r="A36" t="str">
            <v>Sonnenblumenextraktionsschrot, aus teilgeschälter Saat</v>
          </cell>
        </row>
        <row r="37">
          <cell r="A37" t="str">
            <v>Sonnenblumen, GPS2</v>
          </cell>
        </row>
        <row r="38">
          <cell r="A38" t="str">
            <v>Sauermolke, frisch</v>
          </cell>
        </row>
        <row r="39">
          <cell r="A39" t="str">
            <v>Süßmolke, frisch</v>
          </cell>
        </row>
        <row r="40">
          <cell r="A40" t="str">
            <v>Trockenschnitzel</v>
          </cell>
        </row>
        <row r="41">
          <cell r="A41" t="str">
            <v>Vollmilch, frisch</v>
          </cell>
        </row>
        <row r="42">
          <cell r="A42" t="str">
            <v>Weizengrießkleie</v>
          </cell>
        </row>
        <row r="43">
          <cell r="A43" t="str">
            <v>Weizenkleie</v>
          </cell>
        </row>
        <row r="44">
          <cell r="A44" t="str">
            <v>Weizennachmehl</v>
          </cell>
        </row>
        <row r="45">
          <cell r="A45" t="str">
            <v>Zuckerrübenmelasse</v>
          </cell>
        </row>
        <row r="46">
          <cell r="A46" t="str">
            <v>eigene Werte 1</v>
          </cell>
        </row>
        <row r="47">
          <cell r="A47" t="str">
            <v>eigene Werte 2</v>
          </cell>
        </row>
        <row r="48">
          <cell r="A48" t="str">
            <v>eigene Werte 3</v>
          </cell>
        </row>
        <row r="49">
          <cell r="A49" t="str">
            <v>eigene Werte 4</v>
          </cell>
        </row>
        <row r="50">
          <cell r="A50" t="str">
            <v>eigene Werte 5</v>
          </cell>
        </row>
        <row r="51">
          <cell r="A51" t="str">
            <v>eigene Werte 6</v>
          </cell>
        </row>
        <row r="52">
          <cell r="A52" t="str">
            <v>eigene Werte 7</v>
          </cell>
        </row>
        <row r="53">
          <cell r="A53" t="str">
            <v>eigene Werte 8</v>
          </cell>
        </row>
        <row r="54">
          <cell r="A54" t="str">
            <v>eigene Werte 9</v>
          </cell>
        </row>
        <row r="55">
          <cell r="A55" t="str">
            <v>eigene Werte 10</v>
          </cell>
        </row>
        <row r="56">
          <cell r="A56" t="str">
            <v>Weizen 12% RP Korn</v>
          </cell>
        </row>
        <row r="57">
          <cell r="A57" t="str">
            <v>Weizen 12% RP Korn + Stroh</v>
          </cell>
        </row>
        <row r="58">
          <cell r="A58" t="str">
            <v>Weizen 12% RPStroh</v>
          </cell>
        </row>
        <row r="59">
          <cell r="A59" t="str">
            <v>Weizen 14% RP Korn</v>
          </cell>
        </row>
        <row r="60">
          <cell r="A60" t="str">
            <v>Weizen 14% RP Korn + Stroh</v>
          </cell>
        </row>
        <row r="61">
          <cell r="A61" t="str">
            <v>Weizen 14% RP Stroh</v>
          </cell>
        </row>
        <row r="62">
          <cell r="A62" t="str">
            <v>Weizen 16% RP Korn</v>
          </cell>
        </row>
        <row r="63">
          <cell r="A63" t="str">
            <v>Weizen 16% RP Stroh</v>
          </cell>
        </row>
        <row r="64">
          <cell r="A64" t="str">
            <v>Weizen 16% RP Korn + Stroh</v>
          </cell>
        </row>
        <row r="65">
          <cell r="A65" t="str">
            <v xml:space="preserve">Durum Korn </v>
          </cell>
        </row>
        <row r="66">
          <cell r="A66" t="str">
            <v>Durum Korn + Stroh</v>
          </cell>
        </row>
        <row r="67">
          <cell r="A67" t="str">
            <v>Winterroggen 11% RP Korn</v>
          </cell>
        </row>
        <row r="68">
          <cell r="A68" t="str">
            <v>Winterroggen 11% RP Korn + Stroh</v>
          </cell>
        </row>
        <row r="69">
          <cell r="A69" t="str">
            <v>Winterroggen 11% RP Stroh</v>
          </cell>
        </row>
        <row r="70">
          <cell r="A70" t="str">
            <v xml:space="preserve">Winterroggen 12% RP Korn </v>
          </cell>
        </row>
        <row r="71">
          <cell r="A71" t="str">
            <v>Winterroggen 12% RP Korn + Stroh</v>
          </cell>
        </row>
        <row r="72">
          <cell r="A72" t="str">
            <v>Winterroggen 12% RP Stroh</v>
          </cell>
        </row>
        <row r="73">
          <cell r="A73" t="str">
            <v>Triticale 12% RP Korn</v>
          </cell>
        </row>
        <row r="74">
          <cell r="A74" t="str">
            <v>Triticale 12% RP Korn + Stroh</v>
          </cell>
        </row>
        <row r="75">
          <cell r="A75" t="str">
            <v>Triticale 12% RP Stroh</v>
          </cell>
        </row>
        <row r="76">
          <cell r="A76" t="str">
            <v>Triticale 13% RP Korn</v>
          </cell>
        </row>
        <row r="77">
          <cell r="A77" t="str">
            <v>Triticale 13% RP Korn + Stroh</v>
          </cell>
        </row>
        <row r="78">
          <cell r="A78" t="str">
            <v>Triticale 13% RP Stroh</v>
          </cell>
        </row>
        <row r="79">
          <cell r="A79" t="str">
            <v>Wintergerste 12% RP Korn</v>
          </cell>
        </row>
        <row r="80">
          <cell r="A80" t="str">
            <v>Wintergerste 12% RP Korn + Stroh</v>
          </cell>
        </row>
        <row r="81">
          <cell r="A81" t="str">
            <v>Wintergerste 12% RP Stroh</v>
          </cell>
        </row>
        <row r="82">
          <cell r="A82" t="str">
            <v>Wintergerste 13% RP Korn</v>
          </cell>
        </row>
        <row r="83">
          <cell r="A83" t="str">
            <v>Wintergerste 13% RP Korn + Stroh</v>
          </cell>
        </row>
        <row r="84">
          <cell r="A84" t="str">
            <v>Wintergerste 13% RP Stroh</v>
          </cell>
        </row>
        <row r="85">
          <cell r="A85" t="str">
            <v>S.Futtergerste 12% RP Korn</v>
          </cell>
        </row>
        <row r="86">
          <cell r="A86" t="str">
            <v>S.Futtergerste 12% RP Korn + Stroh</v>
          </cell>
        </row>
        <row r="87">
          <cell r="A87" t="str">
            <v>S.Futtergerste 12% RP Stroh</v>
          </cell>
        </row>
        <row r="88">
          <cell r="A88" t="str">
            <v>S.Futtergerste 13% RP Korn</v>
          </cell>
        </row>
        <row r="89">
          <cell r="A89" t="str">
            <v>S.Futtergerste 13% RP Korn + Stroh</v>
          </cell>
        </row>
        <row r="90">
          <cell r="A90" t="str">
            <v>S.Futtergerste 13% RP Stroh</v>
          </cell>
        </row>
        <row r="91">
          <cell r="A91" t="str">
            <v>Braugerste 10% RP Korn</v>
          </cell>
        </row>
        <row r="92">
          <cell r="A92" t="str">
            <v>Braugerste 10% RP Korn + Stroh</v>
          </cell>
        </row>
        <row r="93">
          <cell r="A93" t="str">
            <v>Braugerste 10% RP Stroh</v>
          </cell>
        </row>
        <row r="94">
          <cell r="A94" t="str">
            <v xml:space="preserve">Braugerste 11% RP Korn </v>
          </cell>
        </row>
        <row r="95">
          <cell r="A95" t="str">
            <v>Braugerste 11% RP Korn + Stroh</v>
          </cell>
        </row>
        <row r="96">
          <cell r="A96" t="str">
            <v>Braugerste 11% RP Stroh</v>
          </cell>
        </row>
        <row r="97">
          <cell r="A97" t="str">
            <v>Hafer 11% RP Korn</v>
          </cell>
        </row>
        <row r="98">
          <cell r="A98" t="str">
            <v>Hafer 11% RP Korn + Stroh</v>
          </cell>
        </row>
        <row r="99">
          <cell r="A99" t="str">
            <v>Hafer 11% RP Stroh</v>
          </cell>
        </row>
        <row r="100">
          <cell r="A100" t="str">
            <v xml:space="preserve">Hafer 12% RP Korn </v>
          </cell>
        </row>
        <row r="101">
          <cell r="A101" t="str">
            <v>Hafer 12% RP Korn + Stroh</v>
          </cell>
        </row>
        <row r="102">
          <cell r="A102" t="str">
            <v>Hafer 12% RP Stroh</v>
          </cell>
        </row>
        <row r="103">
          <cell r="A103" t="str">
            <v>Dinkel (m.Spelz) Korn</v>
          </cell>
        </row>
        <row r="104">
          <cell r="A104" t="str">
            <v>Dinkel (m.Spelz) Korn + Stroh</v>
          </cell>
        </row>
        <row r="105">
          <cell r="A105" t="str">
            <v>Dinkel Stroh</v>
          </cell>
        </row>
        <row r="106">
          <cell r="A106" t="str">
            <v>Körnermais 10% RP Korn</v>
          </cell>
        </row>
        <row r="107">
          <cell r="A107" t="str">
            <v>Körnermais 10% RP Korn + Stroh</v>
          </cell>
        </row>
        <row r="108">
          <cell r="A108" t="str">
            <v>Körnermais 10% RP Stroh</v>
          </cell>
        </row>
        <row r="109">
          <cell r="A109" t="str">
            <v>Körnermais 11% RP Korn</v>
          </cell>
        </row>
        <row r="110">
          <cell r="A110" t="str">
            <v>Körnermais 11% RP Korn + Stroh</v>
          </cell>
        </row>
        <row r="111">
          <cell r="A111" t="str">
            <v>Körnermais 11% RP Stroh</v>
          </cell>
        </row>
        <row r="112">
          <cell r="A112" t="str">
            <v>Ackerbohnen Korn</v>
          </cell>
        </row>
        <row r="113">
          <cell r="A113" t="str">
            <v>Ackerbohnen Korn + Stroh</v>
          </cell>
        </row>
        <row r="114">
          <cell r="A114" t="str">
            <v>Ackerbohnen Stroh</v>
          </cell>
        </row>
        <row r="115">
          <cell r="A115" t="str">
            <v>Körnererbsen Korn</v>
          </cell>
        </row>
        <row r="116">
          <cell r="A116" t="str">
            <v>Körnererbsen Korn + Stroh</v>
          </cell>
        </row>
        <row r="117">
          <cell r="A117" t="str">
            <v>Körnererbsen Stroh</v>
          </cell>
        </row>
        <row r="118">
          <cell r="A118" t="str">
            <v>Sojabohnen Korn</v>
          </cell>
        </row>
        <row r="119">
          <cell r="A119" t="str">
            <v>Sojabohnen Korn+Stroh</v>
          </cell>
        </row>
        <row r="120">
          <cell r="A120" t="str">
            <v>Sojabohnen Stroh</v>
          </cell>
        </row>
        <row r="121">
          <cell r="A121" t="str">
            <v>Bl. Lupinen Korn</v>
          </cell>
        </row>
        <row r="122">
          <cell r="A122" t="str">
            <v>Bl. Lupinen Korn+Stroh</v>
          </cell>
        </row>
        <row r="123">
          <cell r="A123" t="str">
            <v>Bl. Lupinen Stroh</v>
          </cell>
        </row>
        <row r="124">
          <cell r="A124" t="str">
            <v>Raps 23% RP Korn</v>
          </cell>
        </row>
        <row r="125">
          <cell r="A125" t="str">
            <v>Raps 23% RP Korn + Stroh</v>
          </cell>
        </row>
        <row r="126">
          <cell r="A126" t="str">
            <v>Raps 23% RP Stroh</v>
          </cell>
        </row>
        <row r="127">
          <cell r="A127" t="str">
            <v>Sonnenblumen 20% RP Korn</v>
          </cell>
        </row>
        <row r="128">
          <cell r="A128" t="str">
            <v>Sonnenblumen 20% RP Korn + Stroh</v>
          </cell>
        </row>
        <row r="129">
          <cell r="A129" t="str">
            <v>Sonnenblumen 20% RP Stroh</v>
          </cell>
        </row>
        <row r="130">
          <cell r="A130" t="str">
            <v>Senf Korn</v>
          </cell>
        </row>
        <row r="131">
          <cell r="A131" t="str">
            <v>Senf Korn + Stroh</v>
          </cell>
        </row>
        <row r="132">
          <cell r="A132" t="str">
            <v>Senf Stroh</v>
          </cell>
        </row>
        <row r="133">
          <cell r="A133" t="str">
            <v>Öllein Korn</v>
          </cell>
        </row>
        <row r="134">
          <cell r="A134" t="str">
            <v>Öllein Korn + Stroh</v>
          </cell>
        </row>
        <row r="135">
          <cell r="A135" t="str">
            <v>Öllein Stroh</v>
          </cell>
        </row>
        <row r="136">
          <cell r="A136" t="str">
            <v>Kartoffeln Knollen</v>
          </cell>
        </row>
        <row r="137">
          <cell r="A137" t="str">
            <v>Kartoffeln Knollen + Blatt</v>
          </cell>
        </row>
        <row r="138">
          <cell r="A138" t="str">
            <v>Kartoffeln Blatt</v>
          </cell>
        </row>
        <row r="139">
          <cell r="A139" t="str">
            <v>Zuckerrüben Rüben</v>
          </cell>
        </row>
        <row r="140">
          <cell r="A140" t="str">
            <v>Zuckerrüben Rüben + Blatt</v>
          </cell>
        </row>
        <row r="141">
          <cell r="A141" t="str">
            <v>Zuckerrüben Blatt</v>
          </cell>
        </row>
        <row r="142">
          <cell r="A142" t="str">
            <v>Gehaltsrüben Rüben</v>
          </cell>
        </row>
        <row r="143">
          <cell r="A143" t="str">
            <v>Gehaltsrüben Rüben + Blatt</v>
          </cell>
        </row>
        <row r="144">
          <cell r="A144" t="str">
            <v>Gehaltsrüben Blatt</v>
          </cell>
        </row>
        <row r="145">
          <cell r="A145" t="str">
            <v>Massenrüben Rüben</v>
          </cell>
        </row>
        <row r="146">
          <cell r="A146" t="str">
            <v>Massenrüben Rüben + Blatt</v>
          </cell>
        </row>
        <row r="147">
          <cell r="A147" t="str">
            <v>Massenrüben Blatt</v>
          </cell>
        </row>
        <row r="148">
          <cell r="A148" t="str">
            <v>Silomais (28% TM) Ganzpflanze</v>
          </cell>
        </row>
        <row r="149">
          <cell r="A149" t="str">
            <v>Silomais (32% TM) Ganzpflanze</v>
          </cell>
        </row>
        <row r="150">
          <cell r="A150" t="str">
            <v>Corn-Cob-Mix Kolben + teilw. Lieschbl.</v>
          </cell>
        </row>
        <row r="151">
          <cell r="A151" t="str">
            <v>Lieschkolben Kolben + Lieschbl.</v>
          </cell>
        </row>
        <row r="152">
          <cell r="A152" t="str">
            <v>Topinambur Knollen</v>
          </cell>
        </row>
        <row r="153">
          <cell r="A153" t="str">
            <v>Topinambur Knollen + Blatt</v>
          </cell>
        </row>
        <row r="154">
          <cell r="A154" t="str">
            <v>Topinambur Blatt</v>
          </cell>
        </row>
        <row r="155">
          <cell r="A155" t="str">
            <v>Grassamen Korn</v>
          </cell>
        </row>
        <row r="156">
          <cell r="A156" t="str">
            <v>Grassamen Korn + Stroh</v>
          </cell>
        </row>
        <row r="157">
          <cell r="A157" t="str">
            <v>Grassamen Stroh</v>
          </cell>
        </row>
        <row r="158">
          <cell r="A158" t="str">
            <v>Klee-/Luzernesamen Korn</v>
          </cell>
        </row>
        <row r="159">
          <cell r="A159" t="str">
            <v>Klee-/Luzernesamen Korn + Stroh</v>
          </cell>
        </row>
        <row r="160">
          <cell r="A160" t="str">
            <v>Klee-/Luzernesamen Stroh</v>
          </cell>
        </row>
        <row r="161">
          <cell r="A161" t="str">
            <v>Weizen (Milch- bis Teigreife) Ganzpflanze</v>
          </cell>
        </row>
        <row r="162">
          <cell r="A162" t="str">
            <v>Triticale (Mich- bis Teigreife) Ganzpflanze</v>
          </cell>
        </row>
        <row r="163">
          <cell r="A163" t="str">
            <v>Hafer (Milchreife) Ganzpflanze</v>
          </cell>
        </row>
        <row r="164">
          <cell r="A164" t="str">
            <v>Getreide allg. Ganzpflanze</v>
          </cell>
        </row>
        <row r="165">
          <cell r="A165" t="str">
            <v>Sonnenblume (Zitronenreife) Ganzpflanze</v>
          </cell>
        </row>
        <row r="166">
          <cell r="A166" t="str">
            <v>Sonnenblume/Mais Ganzpflanze</v>
          </cell>
        </row>
        <row r="167">
          <cell r="A167" t="str">
            <v>Sudangras (Teigreife) Ganzpflanze</v>
          </cell>
        </row>
        <row r="168">
          <cell r="A168" t="str">
            <v>Zuckerhirse (Milch- bis Teigreife) Ganzpflanze</v>
          </cell>
        </row>
        <row r="169">
          <cell r="A169" t="str">
            <v>Rotklee  Ganzpflanze</v>
          </cell>
        </row>
        <row r="170">
          <cell r="A170" t="str">
            <v>Luzerne  Ganzpflanze</v>
          </cell>
        </row>
        <row r="171">
          <cell r="A171" t="str">
            <v>Weidelgras Ganzpflanze</v>
          </cell>
        </row>
        <row r="172">
          <cell r="A172" t="str">
            <v>Kleegras (50:50) Ganzpflanze</v>
          </cell>
        </row>
        <row r="173">
          <cell r="A173" t="str">
            <v>Luzernegras (50:50) Ganzpflanze</v>
          </cell>
        </row>
        <row r="174">
          <cell r="A174" t="str">
            <v>Kleegras (70:30) Ganzpflanze</v>
          </cell>
        </row>
        <row r="175">
          <cell r="A175" t="str">
            <v>Luzernegras (70:30) Ganzpflanze</v>
          </cell>
        </row>
        <row r="176">
          <cell r="A176" t="str">
            <v>Futterzwischenfrüchte Ganzpflanze</v>
          </cell>
        </row>
        <row r="177">
          <cell r="A177" t="str">
            <v>Flachs (Faserlein) Ganzpflanze</v>
          </cell>
        </row>
        <row r="178">
          <cell r="A178" t="str">
            <v>Hanf (100-150 dt TM) Ganzpflanze</v>
          </cell>
        </row>
        <row r="179">
          <cell r="A179" t="str">
            <v>Micanthus Ganzpflanze</v>
          </cell>
        </row>
        <row r="180">
          <cell r="A180" t="str">
            <v xml:space="preserve">Leguminosenzwischenfrüchte </v>
          </cell>
        </row>
        <row r="181">
          <cell r="A181" t="str">
            <v>Grünl. 1 Nutzung    40  dt TM</v>
          </cell>
        </row>
        <row r="182">
          <cell r="A182" t="str">
            <v>Grünl. 2 Nutzungen  55  dt TM</v>
          </cell>
        </row>
        <row r="183">
          <cell r="A183" t="str">
            <v xml:space="preserve">Grünl. 3 Nutzungen  75  dt TM </v>
          </cell>
        </row>
        <row r="184">
          <cell r="A184" t="str">
            <v xml:space="preserve">Grünl. 4 Nutzungen  90  dt TM </v>
          </cell>
        </row>
        <row r="185">
          <cell r="A185" t="str">
            <v>Grünl. 5 Nutzungen 110 dt TM</v>
          </cell>
        </row>
        <row r="186">
          <cell r="A186" t="str">
            <v>Grünl. 2 Nut. günst    60  dt TM</v>
          </cell>
        </row>
        <row r="187">
          <cell r="A187" t="str">
            <v>Grünl. 3 N. ung.     65  dt TM</v>
          </cell>
        </row>
        <row r="188">
          <cell r="A188" t="str">
            <v>Grünl. 3 Nutzungen ung. 70  dt TM</v>
          </cell>
        </row>
        <row r="189">
          <cell r="A189" t="str">
            <v xml:space="preserve">Grünl. 4 N. ung.     80  dt TM  </v>
          </cell>
        </row>
      </sheetData>
      <sheetData sheetId="11">
        <row r="5">
          <cell r="A5" t="str">
            <v>Rind, milchbetont (Lebendgewicht)</v>
          </cell>
          <cell r="B5" t="str">
            <v>Kuhmilch 3,2 % RP</v>
          </cell>
        </row>
        <row r="6">
          <cell r="A6" t="str">
            <v>Rind, fleischbetont (Lebendgewicht)</v>
          </cell>
          <cell r="B6" t="str">
            <v>Kuhmilch 3,4 % RP</v>
          </cell>
        </row>
        <row r="7">
          <cell r="A7" t="str">
            <v>Schweine (Lebendgewicht)</v>
          </cell>
          <cell r="B7" t="str">
            <v>Kuhmilch 3,6 % RP</v>
          </cell>
        </row>
        <row r="8">
          <cell r="A8" t="str">
            <v>Schafe (Lebendgewicht)</v>
          </cell>
          <cell r="B8" t="str">
            <v>Stutenmilch</v>
          </cell>
        </row>
        <row r="9">
          <cell r="A9" t="str">
            <v>Ziegen (Lebendgewicht)</v>
          </cell>
          <cell r="B9" t="str">
            <v>Rind, milchbetont (Lebendgewicht)</v>
          </cell>
        </row>
        <row r="10">
          <cell r="A10" t="str">
            <v>Pferde bis 5 Monate (Lebendgewicht)</v>
          </cell>
          <cell r="B10" t="str">
            <v>Rind, milchbetont, männl. (Schlachtgewicht)</v>
          </cell>
        </row>
        <row r="11">
          <cell r="A11" t="str">
            <v>Pferde 5–36 Monate (Lebendgewicht)</v>
          </cell>
          <cell r="B11" t="str">
            <v>Rind, milchbetont, weibl. (Schlachtgewicht)</v>
          </cell>
        </row>
        <row r="12">
          <cell r="A12" t="str">
            <v>Legehennen (Lebendgewicht)</v>
          </cell>
          <cell r="B12" t="str">
            <v>Rind, milchbetont, Milchkühe (Schlachtgewicht)</v>
          </cell>
        </row>
        <row r="13">
          <cell r="A13" t="str">
            <v>Masthähnchen (Lebendgewicht)</v>
          </cell>
          <cell r="B13" t="str">
            <v>Rind, fleischbetont (Lebendgewicht)</v>
          </cell>
        </row>
        <row r="14">
          <cell r="A14" t="str">
            <v>Puten (Lebendgewicht)</v>
          </cell>
          <cell r="B14" t="str">
            <v>Rind, fleischbetont, männl. (Schlachtgewicht)</v>
          </cell>
        </row>
        <row r="15">
          <cell r="A15" t="str">
            <v>Enten (Lebendgewicht)</v>
          </cell>
          <cell r="B15" t="str">
            <v>Rind, fleischbetont, weibl. (Schlachtgewicht)</v>
          </cell>
        </row>
        <row r="16">
          <cell r="A16" t="str">
            <v>Gänse (Lebendgewicht)</v>
          </cell>
          <cell r="B16" t="str">
            <v>Rind, fleischbetont, Milchkühe (Schlachtgewicht)</v>
          </cell>
        </row>
        <row r="17">
          <cell r="A17" t="str">
            <v>Kaninchen (Lebendgewicht)</v>
          </cell>
          <cell r="B17" t="str">
            <v>Schweine (Lebendgewicht)</v>
          </cell>
        </row>
        <row r="18">
          <cell r="A18" t="str">
            <v>Gehegewild (Lebendgewicht)</v>
          </cell>
          <cell r="B18" t="str">
            <v>Schweine (Schlachtgewicht)</v>
          </cell>
        </row>
        <row r="19">
          <cell r="A19" t="str">
            <v>eigene Werte 1</v>
          </cell>
          <cell r="B19" t="str">
            <v>Schafe (Lebendgewicht)</v>
          </cell>
        </row>
        <row r="20">
          <cell r="A20" t="str">
            <v>eigene Werte 2</v>
          </cell>
          <cell r="B20" t="str">
            <v>Schafe (Schlachtgewicht)</v>
          </cell>
        </row>
        <row r="21">
          <cell r="A21" t="str">
            <v>eigene Werte 3</v>
          </cell>
          <cell r="B21" t="str">
            <v>Ziegen (Lebendgewicht)</v>
          </cell>
        </row>
        <row r="22">
          <cell r="A22" t="str">
            <v>eigene Werte 4</v>
          </cell>
          <cell r="B22" t="str">
            <v>Ziegen (Schlachtgewicht)</v>
          </cell>
        </row>
        <row r="23">
          <cell r="A23" t="str">
            <v>eigene Werte 5</v>
          </cell>
          <cell r="B23" t="str">
            <v>Pferde bis 5 Monate (Lebendgewicht)</v>
          </cell>
        </row>
        <row r="24">
          <cell r="A24" t="str">
            <v>eigene Werte 6</v>
          </cell>
          <cell r="B24" t="str">
            <v>Pferde 5–36 Monate (Lebendgewicht)</v>
          </cell>
        </row>
        <row r="25">
          <cell r="A25" t="str">
            <v>eigene Werte 7</v>
          </cell>
          <cell r="B25" t="str">
            <v>Legehennen (Lebendgewicht)</v>
          </cell>
        </row>
        <row r="26">
          <cell r="A26" t="str">
            <v>eigene Werte 8</v>
          </cell>
          <cell r="B26" t="str">
            <v>Masthähnchen (Lebendgewicht)</v>
          </cell>
        </row>
        <row r="27">
          <cell r="A27" t="str">
            <v>eigene Werte 9</v>
          </cell>
          <cell r="B27" t="str">
            <v>Puten (Lebendgewicht)</v>
          </cell>
        </row>
        <row r="28">
          <cell r="A28" t="str">
            <v>eigene Werte 10</v>
          </cell>
          <cell r="B28" t="str">
            <v>Enten (Lebendgewicht)</v>
          </cell>
        </row>
        <row r="29">
          <cell r="B29" t="str">
            <v>Gänse (Lebendgewicht)</v>
          </cell>
        </row>
        <row r="30">
          <cell r="B30" t="str">
            <v>Kaninchen (Lebendgewicht)</v>
          </cell>
        </row>
        <row r="31">
          <cell r="B31" t="str">
            <v>Gehegewild (Lebendgewicht)</v>
          </cell>
        </row>
        <row r="32">
          <cell r="B32" t="str">
            <v>Hühnerei 1 000 Stück (à 62,5 g)</v>
          </cell>
        </row>
        <row r="33">
          <cell r="B33" t="str">
            <v>Schafwolle</v>
          </cell>
        </row>
        <row r="34">
          <cell r="B34" t="str">
            <v>eigene Werte 1</v>
          </cell>
        </row>
        <row r="35">
          <cell r="B35" t="str">
            <v>eigene Werte 2</v>
          </cell>
        </row>
        <row r="36">
          <cell r="B36" t="str">
            <v>eigene Werte 3</v>
          </cell>
        </row>
        <row r="37">
          <cell r="B37" t="str">
            <v>eigene Werte 4</v>
          </cell>
        </row>
        <row r="38">
          <cell r="B38" t="str">
            <v>eigene Werte 5</v>
          </cell>
        </row>
        <row r="39">
          <cell r="B39" t="str">
            <v>eigene Werte 6</v>
          </cell>
        </row>
        <row r="40">
          <cell r="B40" t="str">
            <v>eigene Werte 7</v>
          </cell>
        </row>
        <row r="41">
          <cell r="B41" t="str">
            <v>eigene Werte 8</v>
          </cell>
        </row>
        <row r="42">
          <cell r="B42" t="str">
            <v>eigene Werte 9</v>
          </cell>
        </row>
        <row r="43">
          <cell r="B43" t="str">
            <v>eigene Werte 10</v>
          </cell>
        </row>
      </sheetData>
      <sheetData sheetId="12">
        <row r="6">
          <cell r="A6" t="str">
            <v>Ackerbohne, Korn (30 % RP)</v>
          </cell>
          <cell r="B6" t="str">
            <v>Ackerbohne</v>
          </cell>
          <cell r="C6" t="str">
            <v>Korn (30 % RP)</v>
          </cell>
          <cell r="D6">
            <v>86</v>
          </cell>
          <cell r="E6">
            <v>35</v>
          </cell>
          <cell r="F6">
            <v>175</v>
          </cell>
          <cell r="G6">
            <v>5</v>
          </cell>
        </row>
        <row r="7">
          <cell r="A7" t="str">
            <v>Erbse, Korn (26 % RP)</v>
          </cell>
          <cell r="B7" t="str">
            <v>Erbse</v>
          </cell>
          <cell r="C7" t="str">
            <v>Korn (26 % RP)</v>
          </cell>
          <cell r="D7">
            <v>86</v>
          </cell>
          <cell r="E7">
            <v>35</v>
          </cell>
          <cell r="F7">
            <v>154</v>
          </cell>
          <cell r="G7">
            <v>4.4000000000000004</v>
          </cell>
        </row>
        <row r="8">
          <cell r="A8" t="str">
            <v>Linse, Korn (26 % RP)</v>
          </cell>
          <cell r="B8" t="str">
            <v>Linse</v>
          </cell>
          <cell r="C8" t="str">
            <v>Korn (26 % RP)</v>
          </cell>
          <cell r="D8">
            <v>86</v>
          </cell>
          <cell r="E8">
            <v>15</v>
          </cell>
          <cell r="F8">
            <v>65</v>
          </cell>
          <cell r="G8">
            <v>4.3499999999999996</v>
          </cell>
        </row>
        <row r="9">
          <cell r="A9" t="str">
            <v>Lupine, blau, Korn (33 % RP)</v>
          </cell>
          <cell r="B9" t="str">
            <v>Lupine, blau</v>
          </cell>
          <cell r="C9" t="str">
            <v>Korn (33 % RP)</v>
          </cell>
          <cell r="D9">
            <v>86</v>
          </cell>
          <cell r="E9">
            <v>30</v>
          </cell>
          <cell r="F9">
            <v>150</v>
          </cell>
          <cell r="G9">
            <v>5</v>
          </cell>
        </row>
        <row r="10">
          <cell r="A10" t="str">
            <v>Sojabohnen, Korn (32 % RP)</v>
          </cell>
          <cell r="B10" t="str">
            <v>Sojabohnen</v>
          </cell>
          <cell r="C10" t="str">
            <v>Korn (32 % RP)</v>
          </cell>
          <cell r="D10">
            <v>86</v>
          </cell>
          <cell r="E10">
            <v>20</v>
          </cell>
          <cell r="F10">
            <v>106</v>
          </cell>
          <cell r="G10">
            <v>5.3</v>
          </cell>
        </row>
        <row r="11">
          <cell r="A11" t="str">
            <v>Trockenspeiseerbse, Korn (26 % RP)</v>
          </cell>
          <cell r="B11" t="str">
            <v>Trockenspeiseerbse</v>
          </cell>
          <cell r="C11" t="str">
            <v>Korn (26 % RP)</v>
          </cell>
          <cell r="D11">
            <v>86</v>
          </cell>
          <cell r="E11">
            <v>35</v>
          </cell>
          <cell r="F11">
            <v>152</v>
          </cell>
          <cell r="G11">
            <v>4.3499999999999996</v>
          </cell>
        </row>
        <row r="12">
          <cell r="A12" t="str">
            <v>Wicke, Korn (26 % RP)</v>
          </cell>
          <cell r="B12" t="str">
            <v>Wicke</v>
          </cell>
          <cell r="C12" t="str">
            <v>Korn (26 % RP)</v>
          </cell>
          <cell r="D12">
            <v>86</v>
          </cell>
          <cell r="E12">
            <v>15</v>
          </cell>
          <cell r="F12">
            <v>66</v>
          </cell>
          <cell r="G12">
            <v>4.3899999999999997</v>
          </cell>
        </row>
        <row r="13">
          <cell r="A13" t="str">
            <v>Ackerbohne, Ganzpflanze</v>
          </cell>
          <cell r="B13" t="str">
            <v>Ackerbohne</v>
          </cell>
          <cell r="C13" t="str">
            <v>Ganzpflanze</v>
          </cell>
          <cell r="D13">
            <v>20</v>
          </cell>
          <cell r="E13">
            <v>250</v>
          </cell>
          <cell r="F13">
            <v>95</v>
          </cell>
          <cell r="G13">
            <v>0.38</v>
          </cell>
        </row>
        <row r="14">
          <cell r="A14" t="str">
            <v>Esparsette, Ganzpflanze</v>
          </cell>
          <cell r="B14" t="str">
            <v>Esparsette</v>
          </cell>
          <cell r="C14" t="str">
            <v>Ganzpflanze</v>
          </cell>
          <cell r="D14">
            <v>20</v>
          </cell>
          <cell r="E14">
            <v>200</v>
          </cell>
          <cell r="F14">
            <v>94</v>
          </cell>
          <cell r="G14">
            <v>0.47</v>
          </cell>
        </row>
        <row r="15">
          <cell r="A15" t="str">
            <v>Futtererbse, Ganzpflanze</v>
          </cell>
          <cell r="B15" t="str">
            <v>Futtererbse</v>
          </cell>
          <cell r="C15" t="str">
            <v>Ganzpflanze</v>
          </cell>
          <cell r="D15">
            <v>20</v>
          </cell>
          <cell r="E15">
            <v>250</v>
          </cell>
          <cell r="F15">
            <v>95</v>
          </cell>
          <cell r="G15">
            <v>0.38</v>
          </cell>
        </row>
        <row r="16">
          <cell r="A16" t="str">
            <v>Klee, Ganzpflanze</v>
          </cell>
          <cell r="B16" t="str">
            <v>Klee</v>
          </cell>
          <cell r="C16" t="str">
            <v>Ganzpflanze</v>
          </cell>
          <cell r="D16">
            <v>20</v>
          </cell>
          <cell r="E16">
            <v>450</v>
          </cell>
          <cell r="F16">
            <v>293</v>
          </cell>
          <cell r="G16">
            <v>0.65</v>
          </cell>
        </row>
        <row r="17">
          <cell r="A17" t="str">
            <v>Klee : Gras (50:50), Ganzpflanze</v>
          </cell>
          <cell r="B17" t="str">
            <v>Klee : Gras (50:50)</v>
          </cell>
          <cell r="C17" t="str">
            <v>Ganzpflanze</v>
          </cell>
          <cell r="D17">
            <v>20</v>
          </cell>
          <cell r="E17">
            <v>500</v>
          </cell>
          <cell r="F17">
            <v>165</v>
          </cell>
          <cell r="G17">
            <v>0.33</v>
          </cell>
        </row>
        <row r="18">
          <cell r="A18" t="str">
            <v>Klee : Gras (70:30), Ganzpflanze</v>
          </cell>
          <cell r="B18" t="str">
            <v>Klee : Gras (70:30)</v>
          </cell>
          <cell r="C18" t="str">
            <v>Ganzpflanze</v>
          </cell>
          <cell r="D18">
            <v>20</v>
          </cell>
          <cell r="E18">
            <v>500</v>
          </cell>
          <cell r="F18">
            <v>230</v>
          </cell>
          <cell r="G18">
            <v>0.46</v>
          </cell>
        </row>
        <row r="19">
          <cell r="A19" t="str">
            <v>Kleegras (30:70), Ganzpflanze</v>
          </cell>
          <cell r="B19" t="str">
            <v>Kleegras (30:70)</v>
          </cell>
          <cell r="C19" t="str">
            <v>Ganzpflanze</v>
          </cell>
          <cell r="D19">
            <v>20</v>
          </cell>
          <cell r="E19">
            <v>450</v>
          </cell>
          <cell r="F19">
            <v>90</v>
          </cell>
          <cell r="G19">
            <v>0.2</v>
          </cell>
        </row>
        <row r="20">
          <cell r="A20" t="str">
            <v>Lupine, Futter, Ganzpflanze</v>
          </cell>
          <cell r="B20" t="str">
            <v>Lupine, Futter</v>
          </cell>
          <cell r="C20" t="str">
            <v>Ganzpflanze</v>
          </cell>
          <cell r="D20">
            <v>20</v>
          </cell>
          <cell r="E20">
            <v>250</v>
          </cell>
          <cell r="F20">
            <v>95</v>
          </cell>
          <cell r="G20">
            <v>0.38</v>
          </cell>
        </row>
        <row r="21">
          <cell r="A21" t="str">
            <v>Luzerne, Ganzpflanze</v>
          </cell>
          <cell r="B21" t="str">
            <v>Luzerne</v>
          </cell>
          <cell r="C21" t="str">
            <v>Ganzpflanze</v>
          </cell>
          <cell r="D21">
            <v>20</v>
          </cell>
          <cell r="E21">
            <v>400</v>
          </cell>
          <cell r="F21">
            <v>260</v>
          </cell>
          <cell r="G21">
            <v>0.65</v>
          </cell>
        </row>
        <row r="22">
          <cell r="A22" t="str">
            <v>Luzerne : Gras (50:50), Ganzpflanze</v>
          </cell>
          <cell r="B22" t="str">
            <v>Luzerne : Gras (50:50)</v>
          </cell>
          <cell r="C22" t="str">
            <v>Ganzpflanze</v>
          </cell>
          <cell r="D22">
            <v>20</v>
          </cell>
          <cell r="E22">
            <v>500</v>
          </cell>
          <cell r="F22">
            <v>165</v>
          </cell>
          <cell r="G22">
            <v>0.33</v>
          </cell>
        </row>
        <row r="23">
          <cell r="A23" t="str">
            <v>Luzerne : Gras (70:30), Ganzpflanze</v>
          </cell>
          <cell r="B23" t="str">
            <v>Luzerne : Gras (70:30)</v>
          </cell>
          <cell r="C23" t="str">
            <v>Ganzpflanze</v>
          </cell>
          <cell r="D23">
            <v>20</v>
          </cell>
          <cell r="E23">
            <v>500</v>
          </cell>
          <cell r="F23">
            <v>230</v>
          </cell>
          <cell r="G23">
            <v>0.46</v>
          </cell>
        </row>
        <row r="24">
          <cell r="A24" t="str">
            <v>Luzernegras (30:70), Ganzpflanze</v>
          </cell>
          <cell r="B24" t="str">
            <v>Luzernegras (30:70)</v>
          </cell>
          <cell r="C24" t="str">
            <v>Ganzpflanze</v>
          </cell>
          <cell r="D24">
            <v>20</v>
          </cell>
          <cell r="E24">
            <v>530</v>
          </cell>
          <cell r="F24">
            <v>106</v>
          </cell>
          <cell r="G24">
            <v>0.2</v>
          </cell>
        </row>
        <row r="25">
          <cell r="A25" t="str">
            <v>Serradella, Ganzpflanze</v>
          </cell>
          <cell r="B25" t="str">
            <v>Serradella</v>
          </cell>
          <cell r="C25" t="str">
            <v>Ganzpflanze</v>
          </cell>
          <cell r="D25">
            <v>20</v>
          </cell>
          <cell r="E25">
            <v>150</v>
          </cell>
          <cell r="F25">
            <v>57</v>
          </cell>
          <cell r="G25">
            <v>0.38</v>
          </cell>
        </row>
        <row r="26">
          <cell r="A26" t="str">
            <v>Sonst. einjährige Leguminosenfutterpflanzen, Ganzpflanze</v>
          </cell>
          <cell r="B26" t="str">
            <v>Sonst. einjährige Leguminosenfutterpflanzen</v>
          </cell>
          <cell r="C26" t="str">
            <v>Ganzpflanze</v>
          </cell>
          <cell r="D26">
            <v>20</v>
          </cell>
          <cell r="E26">
            <v>250</v>
          </cell>
          <cell r="F26">
            <v>95</v>
          </cell>
          <cell r="G26">
            <v>0.38</v>
          </cell>
        </row>
        <row r="27">
          <cell r="A27" t="str">
            <v>Wicke, Futter, Ganzpflanze</v>
          </cell>
          <cell r="B27" t="str">
            <v>Wicke, Futter</v>
          </cell>
          <cell r="C27" t="str">
            <v>Ganzpflanze</v>
          </cell>
          <cell r="D27">
            <v>20</v>
          </cell>
          <cell r="E27">
            <v>200</v>
          </cell>
          <cell r="F27">
            <v>76</v>
          </cell>
          <cell r="G27">
            <v>0.38</v>
          </cell>
        </row>
      </sheetData>
      <sheetData sheetId="13">
        <row r="5">
          <cell r="A5" t="str">
            <v>Rinder</v>
          </cell>
          <cell r="B5">
            <v>15</v>
          </cell>
          <cell r="C5">
            <v>30</v>
          </cell>
          <cell r="D5">
            <v>10</v>
          </cell>
          <cell r="E5">
            <v>10</v>
          </cell>
        </row>
        <row r="6">
          <cell r="A6" t="str">
            <v>Schweine</v>
          </cell>
          <cell r="B6">
            <v>20</v>
          </cell>
          <cell r="C6">
            <v>30</v>
          </cell>
          <cell r="D6">
            <v>5</v>
          </cell>
          <cell r="E6">
            <v>10</v>
          </cell>
        </row>
        <row r="7">
          <cell r="A7" t="str">
            <v>Geflügel</v>
          </cell>
          <cell r="B7">
            <v>0</v>
          </cell>
          <cell r="C7">
            <v>40</v>
          </cell>
          <cell r="D7">
            <v>0</v>
          </cell>
          <cell r="E7">
            <v>10</v>
          </cell>
        </row>
        <row r="8">
          <cell r="A8" t="str">
            <v>andere Tierarten</v>
          </cell>
          <cell r="B8">
            <v>0</v>
          </cell>
          <cell r="C8">
            <v>45</v>
          </cell>
          <cell r="D8">
            <v>0</v>
          </cell>
          <cell r="E8">
            <v>5</v>
          </cell>
        </row>
        <row r="9">
          <cell r="A9" t="str">
            <v>Biogas</v>
          </cell>
          <cell r="B9">
            <v>5</v>
          </cell>
          <cell r="C9">
            <v>0</v>
          </cell>
          <cell r="D9">
            <v>10</v>
          </cell>
          <cell r="E9">
            <v>0</v>
          </cell>
        </row>
        <row r="10">
          <cell r="A10" t="str">
            <v>sonst. org. Düngemittel</v>
          </cell>
          <cell r="B10">
            <v>0</v>
          </cell>
          <cell r="C10">
            <v>0</v>
          </cell>
          <cell r="D10">
            <v>10</v>
          </cell>
          <cell r="E10">
            <v>0</v>
          </cell>
        </row>
      </sheetData>
      <sheetData sheetId="14"/>
      <sheetData sheetId="15">
        <row r="5">
          <cell r="A5" t="str">
            <v>Kuh-/Rinderhaltung; 
Kälberaufzucht</v>
          </cell>
          <cell r="B5">
            <v>16.600000000000001</v>
          </cell>
          <cell r="C5">
            <v>6.4</v>
          </cell>
          <cell r="D5" t="str">
            <v>Rinder</v>
          </cell>
        </row>
        <row r="6">
          <cell r="A6" t="str">
            <v>Kuh-/Rinderhaltung; 
Grünlandb. Konventionell</v>
          </cell>
          <cell r="B6">
            <v>57</v>
          </cell>
          <cell r="C6">
            <v>16.399999999999999</v>
          </cell>
          <cell r="D6" t="str">
            <v>Rinder</v>
          </cell>
        </row>
        <row r="7">
          <cell r="A7" t="str">
            <v>Kuh-/Rinderhaltung; 
Grünlandb. Extensiv</v>
          </cell>
          <cell r="B7">
            <v>54</v>
          </cell>
          <cell r="C7">
            <v>16</v>
          </cell>
          <cell r="D7" t="str">
            <v>Rinder</v>
          </cell>
        </row>
        <row r="8">
          <cell r="A8" t="str">
            <v>Kuh-/Rinderhaltung; 
Ackerbaub. mit Weide</v>
          </cell>
          <cell r="B8">
            <v>48</v>
          </cell>
          <cell r="C8">
            <v>15.5</v>
          </cell>
          <cell r="D8" t="str">
            <v>Rinder</v>
          </cell>
        </row>
        <row r="9">
          <cell r="A9" t="str">
            <v>Kuh-/Rinderhaltung; 
Ackerbaub. Stallhaltung</v>
          </cell>
          <cell r="B9">
            <v>45</v>
          </cell>
          <cell r="C9">
            <v>15</v>
          </cell>
          <cell r="D9" t="str">
            <v>Rinder</v>
          </cell>
        </row>
        <row r="10">
          <cell r="A10" t="str">
            <v>Kuh-/Rinderhaltung; 
mittl. u. schwere R. Grünl. mit Weide 6000 kg</v>
          </cell>
          <cell r="B10">
            <v>114</v>
          </cell>
          <cell r="C10">
            <v>36</v>
          </cell>
          <cell r="D10" t="str">
            <v>Rinder</v>
          </cell>
        </row>
        <row r="11">
          <cell r="A11" t="str">
            <v>Kuh-/Rinderhaltung; 
mittl. u. schwere R. Grünl. mit Weide 8000 kg</v>
          </cell>
          <cell r="B11">
            <v>129</v>
          </cell>
          <cell r="C11">
            <v>43</v>
          </cell>
          <cell r="D11" t="str">
            <v>Rinder</v>
          </cell>
        </row>
        <row r="12">
          <cell r="A12" t="str">
            <v>Kuh-/Rinderhaltung; 
mittl. u. schwere R. Grünl. mit Weide 10000 kg</v>
          </cell>
          <cell r="B12">
            <v>143</v>
          </cell>
          <cell r="C12">
            <v>47</v>
          </cell>
          <cell r="D12" t="str">
            <v>Rinder</v>
          </cell>
        </row>
        <row r="13">
          <cell r="A13" t="str">
            <v>Kuh-/Rinderhaltung; 
mittl. u. schwere R. Grünl. ohne Weide 6000 kg</v>
          </cell>
          <cell r="B13">
            <v>109</v>
          </cell>
          <cell r="C13">
            <v>37</v>
          </cell>
          <cell r="D13" t="str">
            <v>Rinder</v>
          </cell>
        </row>
        <row r="14">
          <cell r="A14" t="str">
            <v>Kuh-/Rinderhaltung; 
mittl. u. schwere R. Grünl. ohne Weide 8000 kg</v>
          </cell>
          <cell r="B14">
            <v>124</v>
          </cell>
          <cell r="C14">
            <v>43</v>
          </cell>
          <cell r="D14" t="str">
            <v>Rinder</v>
          </cell>
        </row>
        <row r="15">
          <cell r="A15" t="str">
            <v>Kuh-/Rinderhaltung; 
mittl. u. schwere R. Grünl. ohne Weide 10000 kg</v>
          </cell>
          <cell r="B15">
            <v>141</v>
          </cell>
          <cell r="C15">
            <v>48</v>
          </cell>
          <cell r="D15" t="str">
            <v>Rinder</v>
          </cell>
        </row>
        <row r="16">
          <cell r="A16" t="str">
            <v>Kuh-/Rinderhaltung; 
mittl. u. schwere R. Grünl. ohne Weide 12000 kg</v>
          </cell>
          <cell r="B16">
            <v>159</v>
          </cell>
          <cell r="C16">
            <v>55</v>
          </cell>
          <cell r="D16" t="str">
            <v>Rinder</v>
          </cell>
        </row>
        <row r="17">
          <cell r="A17" t="str">
            <v>Kuh-/Rinderhaltung; 
Ackerfutterb.mit Weide 6000 kg</v>
          </cell>
          <cell r="B17">
            <v>103</v>
          </cell>
          <cell r="C17">
            <v>37</v>
          </cell>
          <cell r="D17" t="str">
            <v>Rinder</v>
          </cell>
        </row>
        <row r="18">
          <cell r="A18" t="str">
            <v>Kuh-/Rinderhaltung; 
Ackerfutterb.mit Weide 8000 kg</v>
          </cell>
          <cell r="B18">
            <v>117</v>
          </cell>
          <cell r="C18">
            <v>42</v>
          </cell>
          <cell r="D18" t="str">
            <v>Rinder</v>
          </cell>
        </row>
        <row r="19">
          <cell r="A19" t="str">
            <v>Kuh-/Rinderhaltung; 
Ackerfutterb.mit Weide 10000 kg</v>
          </cell>
          <cell r="B19">
            <v>134</v>
          </cell>
          <cell r="C19">
            <v>47</v>
          </cell>
          <cell r="D19" t="str">
            <v>Rinder</v>
          </cell>
        </row>
        <row r="20">
          <cell r="A20" t="str">
            <v>Kuh-/Rinderhaltung; 
Ackerfutterb.mit Weide 12000 kg</v>
          </cell>
          <cell r="B20">
            <v>153</v>
          </cell>
          <cell r="C20">
            <v>52</v>
          </cell>
          <cell r="D20" t="str">
            <v>Rinder</v>
          </cell>
        </row>
        <row r="21">
          <cell r="A21" t="str">
            <v>Kuh-/Rinderhaltung; 
Ackerfutterb. ohne Weide mit Heu 6000 kg</v>
          </cell>
          <cell r="B21">
            <v>100</v>
          </cell>
          <cell r="C21">
            <v>36</v>
          </cell>
          <cell r="D21" t="str">
            <v>Rinder</v>
          </cell>
        </row>
        <row r="22">
          <cell r="A22" t="str">
            <v>Kuh-/Rinderhaltung; 
Ackerfutterb. ohne Weide mit Heu 8000 kg</v>
          </cell>
          <cell r="B22">
            <v>115</v>
          </cell>
          <cell r="C22">
            <v>42</v>
          </cell>
          <cell r="D22" t="str">
            <v>Rinder</v>
          </cell>
        </row>
        <row r="23">
          <cell r="A23" t="str">
            <v>Kuh-/Rinderhaltung; 
Ackerfutterb. ohne Weide mit Heu 10000 kg</v>
          </cell>
          <cell r="B23">
            <v>133</v>
          </cell>
          <cell r="C23">
            <v>47</v>
          </cell>
          <cell r="D23" t="str">
            <v>Rinder</v>
          </cell>
        </row>
        <row r="24">
          <cell r="A24" t="str">
            <v>Kuh-/Rinderhaltung; 
Ackerfutterb. ohne Weide mit Heu 12000 kg</v>
          </cell>
          <cell r="B24">
            <v>152</v>
          </cell>
          <cell r="C24">
            <v>52</v>
          </cell>
          <cell r="D24" t="str">
            <v>Rinder</v>
          </cell>
        </row>
        <row r="25">
          <cell r="A25" t="str">
            <v>Kuh-/Rinderhaltung; 
Ackerfutterbaub. 5000 kg</v>
          </cell>
          <cell r="B25">
            <v>76</v>
          </cell>
          <cell r="C25">
            <v>27</v>
          </cell>
          <cell r="D25" t="str">
            <v>Rinder</v>
          </cell>
        </row>
        <row r="26">
          <cell r="A26" t="str">
            <v>Kuh-/Rinderhaltung; 
Ackerfutterbaub. 7000 kg</v>
          </cell>
          <cell r="B26">
            <v>91</v>
          </cell>
          <cell r="C26">
            <v>33</v>
          </cell>
          <cell r="D26" t="str">
            <v>Rinder</v>
          </cell>
        </row>
        <row r="27">
          <cell r="A27" t="str">
            <v>Kuh-/Rinderhaltung; 
Ackerfutterbaub. 9000 kg</v>
          </cell>
          <cell r="B27">
            <v>111</v>
          </cell>
          <cell r="C27">
            <v>42</v>
          </cell>
          <cell r="D27" t="str">
            <v>Rinder</v>
          </cell>
        </row>
        <row r="28">
          <cell r="A28" t="str">
            <v>Kuh-/Rinderhaltung; 
Mast von 50 bis 350 kg LM; 1,3 Umtriebe p.a.</v>
          </cell>
          <cell r="B28">
            <v>31</v>
          </cell>
          <cell r="C28">
            <v>12.7</v>
          </cell>
          <cell r="D28" t="str">
            <v>Rinder</v>
          </cell>
        </row>
        <row r="29">
          <cell r="A29" t="str">
            <v>Kuh-/Rinderhaltung; 
50 bis 250 kg LM; 2,1 Umtriebe p.a.</v>
          </cell>
          <cell r="B29">
            <v>13</v>
          </cell>
          <cell r="C29">
            <v>6.5</v>
          </cell>
          <cell r="D29" t="str">
            <v>Rinder</v>
          </cell>
        </row>
        <row r="30">
          <cell r="A30" t="str">
            <v>Kuh-/Rinderhaltung; 
50 bis 260 kg LM; 1,9 Umtriebe p.a.</v>
          </cell>
          <cell r="B30">
            <v>15.9</v>
          </cell>
          <cell r="C30">
            <v>7.3</v>
          </cell>
          <cell r="D30" t="str">
            <v>Rinder</v>
          </cell>
        </row>
        <row r="31">
          <cell r="A31" t="str">
            <v>Kuh-/Rinderhaltung; 
80 bis 210 kg LM; 2,7 Umtriebe p.a.</v>
          </cell>
          <cell r="B31">
            <v>15.7</v>
          </cell>
          <cell r="C31">
            <v>5.4</v>
          </cell>
          <cell r="D31" t="str">
            <v>Rinder</v>
          </cell>
        </row>
        <row r="32">
          <cell r="A32" t="str">
            <v>Kuh-/Rinderhaltung; 
81 bis 210 kg LM; 2,7 Umtriebe p.a. N/P reduziert</v>
          </cell>
          <cell r="B32">
            <v>14.6</v>
          </cell>
          <cell r="C32">
            <v>4.5</v>
          </cell>
          <cell r="D32" t="str">
            <v>Rinder</v>
          </cell>
        </row>
        <row r="33">
          <cell r="A33" t="str">
            <v>Kuh-/Rinderhaltung; 
bis 675 kg LM (19 Monate) ab Kalb 45 kg LM</v>
          </cell>
          <cell r="B33">
            <v>36.6</v>
          </cell>
          <cell r="C33">
            <v>14.2</v>
          </cell>
          <cell r="D33" t="str">
            <v>Rinder</v>
          </cell>
        </row>
        <row r="34">
          <cell r="A34" t="str">
            <v>Kuh-/Rinderhaltung; 
bis 750 kg LM ab Kalb 45 kg LM</v>
          </cell>
          <cell r="B34">
            <v>39.1</v>
          </cell>
          <cell r="C34">
            <v>14.3</v>
          </cell>
          <cell r="D34" t="str">
            <v>Rinder</v>
          </cell>
        </row>
        <row r="35">
          <cell r="A35" t="str">
            <v>Kuh-/Rinderhaltung; 
bis 750 kg LM ab Kalb 80 kg LM</v>
          </cell>
          <cell r="B35">
            <v>40.700000000000003</v>
          </cell>
          <cell r="C35">
            <v>14.7</v>
          </cell>
          <cell r="D35" t="str">
            <v>Rinder</v>
          </cell>
        </row>
        <row r="36">
          <cell r="A36" t="str">
            <v>Kuh-/Rinderhaltung; 
bis 750 kg LM ab Kalb 210 kg LM</v>
          </cell>
          <cell r="B36">
            <v>41.3</v>
          </cell>
          <cell r="C36">
            <v>14.8</v>
          </cell>
          <cell r="D36" t="str">
            <v>Rinder</v>
          </cell>
        </row>
        <row r="37">
          <cell r="A37" t="str">
            <v>Kuh-/Rinderhaltung; 
500 kg LM; 0,9 Kalb je Kuh p.a.; 6 Monate Säugezeit</v>
          </cell>
          <cell r="B37">
            <v>88</v>
          </cell>
          <cell r="C37">
            <v>26</v>
          </cell>
          <cell r="D37" t="str">
            <v>Rinder</v>
          </cell>
        </row>
        <row r="38">
          <cell r="A38" t="str">
            <v>Kuh-/Rinderhaltung; 
700 kg LM; 0,9 Kalb je Kuh p.a.; 9 Monate Säugezeit (230 kg Abs.gew.)</v>
          </cell>
          <cell r="B38">
            <v>105</v>
          </cell>
          <cell r="C38">
            <v>31</v>
          </cell>
          <cell r="D38" t="str">
            <v>Rinder</v>
          </cell>
        </row>
        <row r="39">
          <cell r="A39" t="str">
            <v>Kuh-/Rinderhaltung; 
700 kg LM; 0,9 Kalb je Kuh p.a.; (340 kg Abs.gew.)</v>
          </cell>
          <cell r="B39">
            <v>114</v>
          </cell>
          <cell r="C39">
            <v>33</v>
          </cell>
          <cell r="D39" t="str">
            <v>Rinder</v>
          </cell>
        </row>
        <row r="40">
          <cell r="A40" t="str">
            <v>Zucht- und Mastschweine;
Ferkelaufzucht bis 8 kg, 22 Ferkel, Uni.Futter</v>
          </cell>
          <cell r="B40">
            <v>27.1</v>
          </cell>
          <cell r="C40">
            <v>12.6</v>
          </cell>
          <cell r="D40" t="str">
            <v>Schweine</v>
          </cell>
        </row>
        <row r="41">
          <cell r="A41" t="str">
            <v>Zucht- und Mastschweine;
Ferkelaufzucht bis 8 kg, 22 Ferkel, N/P red.Futter</v>
          </cell>
          <cell r="B41">
            <v>24</v>
          </cell>
          <cell r="C41">
            <v>11</v>
          </cell>
          <cell r="D41" t="str">
            <v>Schweine</v>
          </cell>
        </row>
        <row r="42">
          <cell r="A42" t="str">
            <v>Zucht- und Mastschweine;
Ferkelaufzucht bis 8 kg, 22 Ferkel, N/P stark red.Futter</v>
          </cell>
          <cell r="B42">
            <v>23</v>
          </cell>
          <cell r="C42">
            <v>10.3</v>
          </cell>
          <cell r="D42" t="str">
            <v>Schweine</v>
          </cell>
        </row>
        <row r="43">
          <cell r="A43" t="str">
            <v>Zucht- und Mastschweine;
Ferkelaufzucht bis 8 kg, 25 Ferkel, Uni.Futter</v>
          </cell>
          <cell r="B43">
            <v>27.3</v>
          </cell>
          <cell r="C43">
            <v>12.6</v>
          </cell>
          <cell r="D43" t="str">
            <v>Schweine</v>
          </cell>
        </row>
        <row r="44">
          <cell r="A44" t="str">
            <v>Zucht- und Mastschweine;
Ferkelaufzucht bis 8 kg, 25 Ferkel, N/P red.Futter</v>
          </cell>
          <cell r="B44">
            <v>24.1</v>
          </cell>
          <cell r="C44">
            <v>11.2</v>
          </cell>
          <cell r="D44" t="str">
            <v>Schweine</v>
          </cell>
        </row>
        <row r="45">
          <cell r="A45" t="str">
            <v>Zucht- und Mastschweine;
Ferkelaufzucht bis 8 kg, 25 Ferkel, N/P stark red.Futter</v>
          </cell>
          <cell r="B45">
            <v>23.1</v>
          </cell>
          <cell r="C45">
            <v>10.3</v>
          </cell>
          <cell r="D45" t="str">
            <v>Schweine</v>
          </cell>
        </row>
        <row r="46">
          <cell r="A46" t="str">
            <v>Zucht- und Mastschweine;
Ferkelaufzucht bis 8 kg, 28 Ferkel, Uni.Futter</v>
          </cell>
          <cell r="B46">
            <v>27.5</v>
          </cell>
          <cell r="C46">
            <v>12.8</v>
          </cell>
          <cell r="D46" t="str">
            <v>Schweine</v>
          </cell>
        </row>
        <row r="47">
          <cell r="A47" t="str">
            <v>Zucht- und Mastschweine;
Ferkelaufzucht bis 8 kg, 28 Ferkel, N/P red.Futter</v>
          </cell>
          <cell r="B47">
            <v>24.2</v>
          </cell>
          <cell r="C47">
            <v>11.2</v>
          </cell>
          <cell r="D47" t="str">
            <v>Schweine</v>
          </cell>
        </row>
        <row r="48">
          <cell r="A48" t="str">
            <v>Zucht- und Mastschweine;
Ferkelaufzucht bis 8 kg, 28 Ferkel, N/P stark red.Futter</v>
          </cell>
          <cell r="B48">
            <v>23.2</v>
          </cell>
          <cell r="C48">
            <v>10.3</v>
          </cell>
          <cell r="D48" t="str">
            <v>Schweine</v>
          </cell>
        </row>
        <row r="49">
          <cell r="A49" t="str">
            <v>Zucht- und Mastschweine;
Ferkelaufzucht bis 28 kg, 22 Ferkel, Uni.Futter</v>
          </cell>
          <cell r="B49">
            <v>39.200000000000003</v>
          </cell>
          <cell r="C49">
            <v>17.2</v>
          </cell>
          <cell r="D49" t="str">
            <v>Schweine</v>
          </cell>
        </row>
        <row r="50">
          <cell r="A50" t="str">
            <v>Zucht- und Mastschweine;
Ferkelaufzucht bis 28 kg, 22 Ferkel, N/P red.Futter</v>
          </cell>
          <cell r="B50">
            <v>35.1</v>
          </cell>
          <cell r="C50">
            <v>15.3</v>
          </cell>
          <cell r="D50" t="str">
            <v>Schweine</v>
          </cell>
        </row>
        <row r="51">
          <cell r="A51" t="str">
            <v>Zucht- und Mastschweine;
Ferkelaufzucht bis 28 kg, 22 Ferkel, N/P stark red.Futter</v>
          </cell>
          <cell r="B51">
            <v>33.5</v>
          </cell>
          <cell r="C51">
            <v>14</v>
          </cell>
          <cell r="D51" t="str">
            <v>Schweine</v>
          </cell>
        </row>
        <row r="52">
          <cell r="A52" t="str">
            <v>Zucht- und Mastschweine;
Ferkelaufzucht bis 28 kg, 25 Ferkel, Uni.Futter</v>
          </cell>
          <cell r="B52">
            <v>41.1</v>
          </cell>
          <cell r="C52">
            <v>17.899999999999999</v>
          </cell>
          <cell r="D52" t="str">
            <v>Schweine</v>
          </cell>
        </row>
        <row r="53">
          <cell r="A53" t="str">
            <v>Zucht- und Mastschweine;
Ferkelaufzucht bis 28 kg, 25 Ferkel, N/P red.Futter</v>
          </cell>
          <cell r="B53">
            <v>36.799999999999997</v>
          </cell>
          <cell r="C53">
            <v>16</v>
          </cell>
          <cell r="D53" t="str">
            <v>Schweine</v>
          </cell>
        </row>
        <row r="54">
          <cell r="A54" t="str">
            <v>Zucht- und Mastschweine;
Ferkelaufzucht bis 28 kg, 25 Ferkel, N/P stark red.Futter</v>
          </cell>
          <cell r="B54">
            <v>35</v>
          </cell>
          <cell r="C54">
            <v>14.7</v>
          </cell>
          <cell r="D54" t="str">
            <v>Schweine</v>
          </cell>
        </row>
        <row r="55">
          <cell r="A55" t="str">
            <v>Zucht- und Mastschweine;
Ferkelaufzucht bis 28 kg, 28 Ferkel, Uni.Futter</v>
          </cell>
          <cell r="B55">
            <v>42.9</v>
          </cell>
          <cell r="C55">
            <v>18.600000000000001</v>
          </cell>
          <cell r="D55" t="str">
            <v>Schweine</v>
          </cell>
        </row>
        <row r="56">
          <cell r="A56" t="str">
            <v>Zucht- und Mastschweine;
Ferkelaufzucht bis 28 kg, 28 Ferkel, N/P red.Futter</v>
          </cell>
          <cell r="B56">
            <v>38.4</v>
          </cell>
          <cell r="C56">
            <v>16.7</v>
          </cell>
          <cell r="D56" t="str">
            <v>Schweine</v>
          </cell>
        </row>
        <row r="57">
          <cell r="A57" t="str">
            <v>Zucht- und Mastschweine;
Ferkelaufzucht bis 28 kg, 28 Ferkel, N/P stark red.Futter</v>
          </cell>
          <cell r="B57">
            <v>36.6</v>
          </cell>
          <cell r="C57">
            <v>15.1</v>
          </cell>
          <cell r="D57" t="str">
            <v>Schweine</v>
          </cell>
        </row>
        <row r="58">
          <cell r="A58" t="str">
            <v xml:space="preserve">Zucht- und Mastschweine;
450 g tgl. Zunah. 8 bis 28 kg LM Universalfutter </v>
          </cell>
          <cell r="B58">
            <v>3.8</v>
          </cell>
          <cell r="C58">
            <v>1.4</v>
          </cell>
          <cell r="D58" t="str">
            <v>Schweine</v>
          </cell>
        </row>
        <row r="59">
          <cell r="A59" t="str">
            <v>Zucht- und Mastschweine;
450 g tgl. Zunah. ab 8 bzw. 15 kg LM N/P red. Futter</v>
          </cell>
          <cell r="B59">
            <v>3.6</v>
          </cell>
          <cell r="C59">
            <v>1.4</v>
          </cell>
          <cell r="D59" t="str">
            <v>Schweine</v>
          </cell>
        </row>
        <row r="60">
          <cell r="A60" t="str">
            <v>Zucht- und Mastschweine;
450 g tgl. Zunah. ab 8 bzw. 15 kg LM N/P stark red. Futter</v>
          </cell>
          <cell r="B60">
            <v>3.4</v>
          </cell>
          <cell r="C60">
            <v>1.1000000000000001</v>
          </cell>
          <cell r="D60" t="str">
            <v>Schweine</v>
          </cell>
        </row>
        <row r="61">
          <cell r="A61" t="str">
            <v>Zucht- und Mastschweine;
500 g tgl. Zunah.8 bis 28 kg LM Universalfutter</v>
          </cell>
          <cell r="B61">
            <v>4.2</v>
          </cell>
          <cell r="C61">
            <v>1.6</v>
          </cell>
          <cell r="D61" t="str">
            <v>Schweine</v>
          </cell>
        </row>
        <row r="62">
          <cell r="A62" t="str">
            <v>Zucht- und Mastschweine;
500 g tgl. Zunah.ab 8 bzw. 15 kg LM N/P red. Futter</v>
          </cell>
          <cell r="B62">
            <v>3.8</v>
          </cell>
          <cell r="C62">
            <v>1.4</v>
          </cell>
          <cell r="D62" t="str">
            <v>Schweine</v>
          </cell>
        </row>
        <row r="63">
          <cell r="A63" t="str">
            <v>Zucht- und Mastschweine;
500 g tgl. Zunah.ab 8 bzw. 15 kg LM N/P stark red. Futter</v>
          </cell>
          <cell r="B63">
            <v>3.6</v>
          </cell>
          <cell r="C63">
            <v>1.4</v>
          </cell>
          <cell r="D63" t="str">
            <v>Schweine</v>
          </cell>
        </row>
        <row r="64">
          <cell r="A64" t="str">
            <v>Zucht- und Mastschweine;
28 bis 115 kg LM; 180 kg Zuwachs je Platz, Universalfutter</v>
          </cell>
          <cell r="B64">
            <v>10.8</v>
          </cell>
          <cell r="C64">
            <v>5.5</v>
          </cell>
          <cell r="D64" t="str">
            <v>Schweine</v>
          </cell>
        </row>
        <row r="65">
          <cell r="A65" t="str">
            <v>Zucht- und Mastschweine;
29 bis 115 kg LM; 180 kg Zuwachs je Platz N/P Reduziert</v>
          </cell>
          <cell r="B65">
            <v>9</v>
          </cell>
          <cell r="C65">
            <v>4.5999999999999996</v>
          </cell>
          <cell r="D65" t="str">
            <v>Schweine</v>
          </cell>
        </row>
        <row r="66">
          <cell r="A66" t="str">
            <v>Zucht- und Mastschweine;
95 bis 135 kg LM; 240 kg Zuwachs je Platz p.a. Universalfutter</v>
          </cell>
          <cell r="B66">
            <v>15.4</v>
          </cell>
          <cell r="C66">
            <v>8.5</v>
          </cell>
          <cell r="D66" t="str">
            <v>Schweine</v>
          </cell>
        </row>
        <row r="67">
          <cell r="A67" t="str">
            <v>Zucht- und Mastschweine;
96 bis 135 kg LM; 240 kg Zuwachs je Platz p.a. N/P Reduziert</v>
          </cell>
          <cell r="B67">
            <v>13.3</v>
          </cell>
          <cell r="C67">
            <v>7.5</v>
          </cell>
          <cell r="D67" t="str">
            <v>Schweine</v>
          </cell>
        </row>
        <row r="68">
          <cell r="A68" t="str">
            <v>Zucht- und Mastschweine;
700 g Tageszunahme; 210 kg Zuwachs Universalfutter</v>
          </cell>
          <cell r="B68">
            <v>11.1</v>
          </cell>
          <cell r="C68">
            <v>4.8</v>
          </cell>
          <cell r="D68" t="str">
            <v>Schweine</v>
          </cell>
        </row>
        <row r="69">
          <cell r="A69" t="str">
            <v>Zucht- und Mastschweine;
7010 g Tageszunahme; 210 kg Zuwachs N/P reduziert</v>
          </cell>
          <cell r="B69">
            <v>10.7</v>
          </cell>
          <cell r="C69">
            <v>4.0999999999999996</v>
          </cell>
          <cell r="D69" t="str">
            <v>Schweine</v>
          </cell>
        </row>
        <row r="70">
          <cell r="A70" t="str">
            <v>Zucht- und Mastschweine;
700 g Tageszunahme; 210 kg Zuwachs stark N/P reduziert</v>
          </cell>
          <cell r="B70">
            <v>9.6</v>
          </cell>
          <cell r="C70">
            <v>3.7</v>
          </cell>
          <cell r="D70" t="str">
            <v>Schweine</v>
          </cell>
        </row>
        <row r="71">
          <cell r="A71" t="str">
            <v>Zucht- und Mastschweine;
750 g Tageszunahme; 223 kg Zuwachs Universalfutter</v>
          </cell>
          <cell r="B71">
            <v>11.4</v>
          </cell>
          <cell r="C71">
            <v>4.8</v>
          </cell>
          <cell r="D71" t="str">
            <v>Schweine</v>
          </cell>
        </row>
        <row r="72">
          <cell r="A72" t="str">
            <v>Zucht- und Mastschweine;
750 g Tageszunahme; 223 kg Zuwachs N/P reduziert</v>
          </cell>
          <cell r="B72">
            <v>10.9</v>
          </cell>
          <cell r="C72">
            <v>4.0999999999999996</v>
          </cell>
          <cell r="D72" t="str">
            <v>Schweine</v>
          </cell>
        </row>
        <row r="73">
          <cell r="A73" t="str">
            <v>Zucht- und Mastschweine;
750 g Tageszunahme; 223 kg Zuwachs stark N/P reduziert</v>
          </cell>
          <cell r="B73">
            <v>9.8000000000000007</v>
          </cell>
          <cell r="C73">
            <v>3.9</v>
          </cell>
          <cell r="D73" t="str">
            <v>Schweine</v>
          </cell>
        </row>
        <row r="74">
          <cell r="A74" t="str">
            <v>Zucht- und Mastschweine;
850 g Tageszunahme; 244 kg Zuwachs Universalfutter</v>
          </cell>
          <cell r="B74">
            <v>12.2</v>
          </cell>
          <cell r="C74">
            <v>5</v>
          </cell>
          <cell r="D74" t="str">
            <v>Schweine</v>
          </cell>
        </row>
        <row r="75">
          <cell r="A75" t="str">
            <v>Zucht- und Mastschweine;
850 g Tageszunahme; 244 kg Zuwachs N/P reduziert</v>
          </cell>
          <cell r="B75">
            <v>11.7</v>
          </cell>
          <cell r="C75">
            <v>4.4000000000000004</v>
          </cell>
          <cell r="D75" t="str">
            <v>Schweine</v>
          </cell>
        </row>
        <row r="76">
          <cell r="A76" t="str">
            <v>Zucht- und Mastschweine;
850 g Tageszunahme; 244 kg Zuwachs stark N/P reduziert</v>
          </cell>
          <cell r="B76">
            <v>10.6</v>
          </cell>
          <cell r="C76">
            <v>3.9</v>
          </cell>
          <cell r="D76" t="str">
            <v>Schweine</v>
          </cell>
        </row>
        <row r="77">
          <cell r="A77" t="str">
            <v>Zucht- und Mastschweine;
950 g Tageszunahme; 267 kg Zuwachs Universalfutter</v>
          </cell>
          <cell r="B77">
            <v>12.5</v>
          </cell>
          <cell r="C77">
            <v>5</v>
          </cell>
          <cell r="D77" t="str">
            <v>Schweine</v>
          </cell>
        </row>
        <row r="78">
          <cell r="A78" t="str">
            <v>Zucht- und Mastschweine;
950 g Tageszunahme; 267 kg Zuwachs N/P reduziert</v>
          </cell>
          <cell r="B78">
            <v>12</v>
          </cell>
          <cell r="C78">
            <v>4.4000000000000004</v>
          </cell>
          <cell r="D78" t="str">
            <v>Schweine</v>
          </cell>
        </row>
        <row r="79">
          <cell r="A79" t="str">
            <v>Zucht- und Mastschweine;
950 g Tageszunahme; 267 kg Zuwachs stark N/P reduziert</v>
          </cell>
          <cell r="B79">
            <v>10.8</v>
          </cell>
          <cell r="C79">
            <v>3.9</v>
          </cell>
          <cell r="D79" t="str">
            <v>Schweine</v>
          </cell>
        </row>
        <row r="80">
          <cell r="A80" t="str">
            <v>Pferdehaltung;
Reitpferde
500 – 600 kg LM Stallhaltung</v>
          </cell>
          <cell r="B80">
            <v>51.1</v>
          </cell>
          <cell r="C80">
            <v>23.4</v>
          </cell>
          <cell r="D80" t="str">
            <v>andere Tierarten</v>
          </cell>
        </row>
        <row r="81">
          <cell r="A81" t="str">
            <v>Pferdehaltung;
Reitpferde
500 – 600 kg LM Stall-/Weidehaltung</v>
          </cell>
          <cell r="B81">
            <v>53.6</v>
          </cell>
          <cell r="C81">
            <v>23.4</v>
          </cell>
          <cell r="D81" t="str">
            <v>andere Tierarten</v>
          </cell>
        </row>
        <row r="82">
          <cell r="A82" t="str">
            <v>Pferdehaltung;
Reitponys
300 kg LM;
leichte Arbeit Stallhaltung</v>
          </cell>
          <cell r="B82">
            <v>34.9</v>
          </cell>
          <cell r="C82">
            <v>16.5</v>
          </cell>
          <cell r="D82" t="str">
            <v>andere Tierarten</v>
          </cell>
        </row>
        <row r="83">
          <cell r="A83" t="str">
            <v>Pferdehaltung;
Reitponys
300 kg LM;
leichte Arbeit SStall-/Weidehaltung</v>
          </cell>
          <cell r="B83">
            <v>33.4</v>
          </cell>
          <cell r="C83">
            <v>15.3</v>
          </cell>
          <cell r="D83" t="str">
            <v>andere Tierarten</v>
          </cell>
        </row>
        <row r="84">
          <cell r="A84" t="str">
            <v>Pferdehaltung;
Großpferd 600 kg LM; Stall-/Weidehaltung; 0,5 Fohlen p.a.</v>
          </cell>
          <cell r="B84">
            <v>63.5</v>
          </cell>
          <cell r="C84">
            <v>28</v>
          </cell>
          <cell r="D84" t="str">
            <v>andere Tierarten</v>
          </cell>
        </row>
        <row r="85">
          <cell r="A85" t="str">
            <v>Pferdehaltung;
Pony 350 kg LM; Stall-/Weidehaltung; 0,5 Fohlen p.a.</v>
          </cell>
          <cell r="B85">
            <v>42.3</v>
          </cell>
          <cell r="C85">
            <v>18.399999999999999</v>
          </cell>
          <cell r="D85" t="str">
            <v>andere Tierarten</v>
          </cell>
        </row>
        <row r="86">
          <cell r="A86" t="str">
            <v>Pferdehaltung;
Großpferd; 365 kg Zuwachs; Stall/Weidehaltung; 6. - 36. Monat</v>
          </cell>
          <cell r="B86">
            <v>44.5</v>
          </cell>
          <cell r="C86">
            <v>18.899999999999999</v>
          </cell>
          <cell r="D86" t="str">
            <v>andere Tierarten</v>
          </cell>
        </row>
        <row r="87">
          <cell r="A87" t="str">
            <v>Pferdehaltung;
Pony; 150 kg Zuwachs; Stall-/Weidehaltung; 6. - 36. Monat</v>
          </cell>
          <cell r="B87">
            <v>31.6</v>
          </cell>
          <cell r="C87">
            <v>13.5</v>
          </cell>
          <cell r="D87" t="str">
            <v>andere Tierarten</v>
          </cell>
        </row>
        <row r="88">
          <cell r="A88" t="str">
            <v>Schaf- und Ziegenhaltung1,5 Lämmer/Schaf; 40 kg Zuwachs je Lamm, konventionell</v>
          </cell>
          <cell r="B88">
            <v>20.100000000000001</v>
          </cell>
          <cell r="C88">
            <v>6.2</v>
          </cell>
          <cell r="D88" t="str">
            <v>andere Tierarten</v>
          </cell>
        </row>
        <row r="89">
          <cell r="A89" t="str">
            <v>Schaf- und Ziegenhaltung1,1 Lämmer/Schaf; 40 kg Zuwachs je Lamm exensiv</v>
          </cell>
          <cell r="B89">
            <v>17.600000000000001</v>
          </cell>
          <cell r="C89">
            <v>5</v>
          </cell>
          <cell r="D89" t="str">
            <v>andere Tierarten</v>
          </cell>
        </row>
        <row r="90">
          <cell r="A90" t="str">
            <v>Schaf- und Ziegenhaltung 800 kg Milch/Ziege p.a.; 1,5 Lämmer je Ziege; 16 kg Zuwachs/Lamm mit Nachzucht</v>
          </cell>
          <cell r="B90">
            <v>15.2</v>
          </cell>
          <cell r="C90">
            <v>5.7</v>
          </cell>
          <cell r="D90" t="str">
            <v>andere Tierarten</v>
          </cell>
        </row>
        <row r="91">
          <cell r="A91" t="str">
            <v>Schaf- und Ziegenhaltung 45 kg Zuwachs je Produktionseinheit (1 Alttier mit 0,85 Kalb)</v>
          </cell>
          <cell r="D91" t="str">
            <v>andere Tierarten</v>
          </cell>
        </row>
        <row r="92">
          <cell r="A92" t="str">
            <v>Kaninchenhaltung 52 aufgezogene Jungtiere/ Häsin p.a. Aufzucht bis 0,6 kg LM</v>
          </cell>
          <cell r="B92">
            <v>2.6</v>
          </cell>
          <cell r="C92">
            <v>1.5</v>
          </cell>
          <cell r="D92" t="str">
            <v>andere Tierarten</v>
          </cell>
        </row>
        <row r="93">
          <cell r="A93" t="str">
            <v>Kaninchenhaltung 52 aufgezogene Jungtiere/ Häsin p.a.Aufzucht bis 3 kg LM</v>
          </cell>
          <cell r="B93">
            <v>9.6999999999999993</v>
          </cell>
          <cell r="C93">
            <v>5.4</v>
          </cell>
          <cell r="D93" t="str">
            <v>andere Tierarten</v>
          </cell>
        </row>
        <row r="94">
          <cell r="A94" t="str">
            <v>KaninchenhaltungMast 0,6 bis 3 kg LM; 14 kg Zuwachs/Platz</v>
          </cell>
          <cell r="B94">
            <v>0.7</v>
          </cell>
          <cell r="C94">
            <v>0.4</v>
          </cell>
          <cell r="D94" t="str">
            <v>andere Tierarten</v>
          </cell>
        </row>
        <row r="95">
          <cell r="A95" t="str">
            <v>GehegewildFleischerzeugung; 45 kg Zuwachs (1 Alttier mit 0,85 Kalb)</v>
          </cell>
          <cell r="B95">
            <v>21.6</v>
          </cell>
          <cell r="C95">
            <v>6.2</v>
          </cell>
          <cell r="D95" t="str">
            <v>andere Tierarten</v>
          </cell>
        </row>
        <row r="96">
          <cell r="A96" t="str">
            <v>Geflügelmast EiererzeugungJunghennenaufzucht 3,5 kg Zuwachs, Standardfutter</v>
          </cell>
          <cell r="B96">
            <v>0.26900000000000002</v>
          </cell>
          <cell r="C96">
            <v>0.17599999999999999</v>
          </cell>
          <cell r="D96" t="str">
            <v>andere Tierarten</v>
          </cell>
        </row>
        <row r="97">
          <cell r="A97" t="str">
            <v>Geflügelmast EiererzeugungJunghennenaufzucht 3,5 kg Zuwachs, N-/P-reduziert</v>
          </cell>
          <cell r="B97">
            <v>0.252</v>
          </cell>
          <cell r="C97">
            <v>0.151</v>
          </cell>
          <cell r="D97" t="str">
            <v>Geflügel</v>
          </cell>
        </row>
        <row r="98">
          <cell r="A98" t="str">
            <v>Geflügelmast Eiererzeugung;
Legehennenhaltung Standardfutter</v>
          </cell>
          <cell r="B98">
            <v>0.76400000000000001</v>
          </cell>
          <cell r="C98">
            <v>0.39600000000000002</v>
          </cell>
          <cell r="D98" t="str">
            <v>Geflügel</v>
          </cell>
        </row>
        <row r="99">
          <cell r="A99" t="str">
            <v>Geflügelmast Eiererzeugung;
Legehennenhaltung N-/P-reduziert</v>
          </cell>
          <cell r="B99">
            <v>0.73099999999999998</v>
          </cell>
          <cell r="C99">
            <v>0.34599999999999997</v>
          </cell>
          <cell r="D99" t="str">
            <v>Geflügel</v>
          </cell>
        </row>
        <row r="100">
          <cell r="A100" t="str">
            <v>Geflügelmast Eiererzeugung;
Hähnchenmast, Mast über 39 Tage; Standartfutter</v>
          </cell>
          <cell r="B100">
            <v>0.41299999999999998</v>
          </cell>
          <cell r="C100">
            <v>0.20799999999999999</v>
          </cell>
          <cell r="D100" t="str">
            <v>Geflügel</v>
          </cell>
        </row>
        <row r="101">
          <cell r="A101" t="str">
            <v>Geflügelmast Eiererzeugung;
Hähnchenmast, 2,6 kg Zuwachs/Tier N-/P-reduziert</v>
          </cell>
          <cell r="B101">
            <v>0.38500000000000001</v>
          </cell>
          <cell r="C101">
            <v>0.17599999999999999</v>
          </cell>
          <cell r="D101" t="str">
            <v>Geflügel</v>
          </cell>
        </row>
        <row r="102">
          <cell r="A102" t="str">
            <v>Geflügelmast Eiererzeugung;
Hähnchenmast, Mast über 34 bis 38 Tage; Standartfutter</v>
          </cell>
          <cell r="B102">
            <v>0.38800000000000001</v>
          </cell>
          <cell r="C102">
            <v>0.19</v>
          </cell>
          <cell r="D102" t="str">
            <v>Geflügel</v>
          </cell>
        </row>
        <row r="103">
          <cell r="A103" t="str">
            <v>Geflügelmast Eiererzeugung;
Hähnchenmast, 2,3 kg Zuwachs/Tier N-/P-reduziert</v>
          </cell>
          <cell r="B103">
            <v>0.35699999999999998</v>
          </cell>
          <cell r="C103">
            <v>0.17399999999999999</v>
          </cell>
          <cell r="D103" t="str">
            <v>Geflügel</v>
          </cell>
        </row>
        <row r="104">
          <cell r="A104" t="str">
            <v>Geflügelmast Eiererzeugung;
Hähnchenmast, Mast über 30 bis 33 Tage; Standartfutter</v>
          </cell>
          <cell r="B104">
            <v>0.32800000000000001</v>
          </cell>
          <cell r="C104">
            <v>0.17399999999999999</v>
          </cell>
          <cell r="D104" t="str">
            <v>Geflügel</v>
          </cell>
        </row>
        <row r="105">
          <cell r="A105" t="str">
            <v>Geflügelmast Eiererzeugung;
Hähnchenmast, 1,8 kg Zuwachs/Tier N-/P-reduziert</v>
          </cell>
          <cell r="B105">
            <v>0.311</v>
          </cell>
          <cell r="C105">
            <v>0.153</v>
          </cell>
          <cell r="D105" t="str">
            <v>Geflügel</v>
          </cell>
        </row>
        <row r="106">
          <cell r="A106" t="str">
            <v>Geflügelmast Eiererzeugung;
Hähnchenmast, Mast über 39 Tage; Standartfutter</v>
          </cell>
          <cell r="B106">
            <v>0.26700000000000002</v>
          </cell>
          <cell r="C106">
            <v>0.14199999999999999</v>
          </cell>
          <cell r="D106" t="str">
            <v>Geflügel</v>
          </cell>
        </row>
        <row r="107">
          <cell r="A107" t="str">
            <v>Geflügelmast Eiererzeugung;
Hähnchenmast, 1,55 kg Zuwachs/Tier N-/P-reduziert</v>
          </cell>
          <cell r="B107">
            <v>0.249</v>
          </cell>
          <cell r="C107">
            <v>0.121</v>
          </cell>
          <cell r="D107" t="str">
            <v>Geflügel</v>
          </cell>
        </row>
        <row r="108">
          <cell r="A108" t="str">
            <v>Geflügelmast Eiererzeugung;
Hähne, 22,1 kg Zuwachs; bis 21 Wochen Mast (56,4 kg Futterverbrauch je Tier), Standartfutter</v>
          </cell>
          <cell r="B108">
            <v>2.145</v>
          </cell>
          <cell r="C108">
            <v>1.2090000000000001</v>
          </cell>
          <cell r="D108" t="str">
            <v>Geflügel</v>
          </cell>
        </row>
        <row r="109">
          <cell r="A109" t="str">
            <v>Geflügelmast Eiererzeugung;
Hähne, 22,1 kg Zuwachs; bis 21 Wochen Mast (56,4 kg Futterverbrauch je Tier), N-/P-reduziert</v>
          </cell>
          <cell r="B109">
            <v>1.9910000000000001</v>
          </cell>
          <cell r="C109">
            <v>0.94099999999999995</v>
          </cell>
          <cell r="D109" t="str">
            <v>Geflügel</v>
          </cell>
        </row>
        <row r="110">
          <cell r="A110" t="str">
            <v>Geflügelmast Eiererzeugung;
Hennen 10,9 kg Zuwachs; 16 Wochen Mast (26,7 kg Futterverbrauch je Tier), Standardfutter</v>
          </cell>
          <cell r="B110">
            <v>1.42</v>
          </cell>
          <cell r="C110">
            <v>0.77400000000000002</v>
          </cell>
          <cell r="D110" t="str">
            <v>Geflügel</v>
          </cell>
        </row>
        <row r="111">
          <cell r="A111" t="str">
            <v>Geflügelmast Eiererzeugung;
Hennen 10,9 kg Zuwachs; 16 Wochen Mast (26,7 kg Futterverbrauch je Tier), N-/P-reduziert</v>
          </cell>
          <cell r="B111">
            <v>1.3420000000000001</v>
          </cell>
          <cell r="C111">
            <v>0.54300000000000004</v>
          </cell>
          <cell r="D111" t="str">
            <v>Geflügel</v>
          </cell>
        </row>
        <row r="112">
          <cell r="A112" t="str">
            <v>Geflügelmast Eiererzeugung;
Hähne ab der 6. Woche, Standardfutter</v>
          </cell>
          <cell r="B112">
            <v>2.468</v>
          </cell>
          <cell r="C112">
            <v>1.3720000000000001</v>
          </cell>
          <cell r="D112" t="str">
            <v>Geflügel</v>
          </cell>
        </row>
        <row r="113">
          <cell r="A113" t="str">
            <v>Geflügelmast Eiererzeugung;
Hähne ab der 6. Woche, N-/P-reduziert</v>
          </cell>
          <cell r="B113">
            <v>2.282</v>
          </cell>
          <cell r="C113">
            <v>1.044</v>
          </cell>
          <cell r="D113" t="str">
            <v>Geflügel</v>
          </cell>
        </row>
        <row r="114">
          <cell r="A114" t="str">
            <v>Geflügelmast Eiererzeugung;
Hennen ab der 6. Woche, Standardfutter</v>
          </cell>
          <cell r="B114">
            <v>1.6519999999999999</v>
          </cell>
          <cell r="C114">
            <v>0.92300000000000004</v>
          </cell>
          <cell r="D114" t="str">
            <v>Geflügel</v>
          </cell>
        </row>
        <row r="115">
          <cell r="A115" t="str">
            <v>Geflügelmast Eiererzeugung;
Hennen ab der 6. Woche, N-/P-reduziert</v>
          </cell>
          <cell r="B115">
            <v>1.542</v>
          </cell>
          <cell r="C115">
            <v>0.72599999999999998</v>
          </cell>
          <cell r="D115" t="str">
            <v>Geflügel</v>
          </cell>
        </row>
        <row r="116">
          <cell r="A116" t="str">
            <v>Geflügelmast Eiererzeugung;
gemischt geschlechtliche Mast; 50 % Hähne und 50% Hennen, Standardfutter</v>
          </cell>
          <cell r="B116">
            <v>1.6519999999999999</v>
          </cell>
          <cell r="C116">
            <v>0.92300000000000004</v>
          </cell>
          <cell r="D116" t="str">
            <v>Geflügel</v>
          </cell>
        </row>
        <row r="117">
          <cell r="A117" t="str">
            <v>Geflügelmast Eiererzeugung;
gemischt geschlechtliche Mast; 50 % Hähne und 50% Hennen, N-/P-reduziert</v>
          </cell>
          <cell r="B117">
            <v>1.542</v>
          </cell>
          <cell r="C117">
            <v>0.72599999999999998</v>
          </cell>
          <cell r="D117" t="str">
            <v>Geflügel</v>
          </cell>
        </row>
        <row r="118">
          <cell r="A118" t="str">
            <v>Geflügelmast Eiererzeugung;
Putenaufzucht bis 5 Wochen 20 % Hähne, 50 % Hennen, Standardfutter</v>
          </cell>
          <cell r="B118">
            <v>0.442</v>
          </cell>
          <cell r="C118">
            <v>0.28899999999999998</v>
          </cell>
          <cell r="D118" t="str">
            <v>Geflügel</v>
          </cell>
        </row>
        <row r="119">
          <cell r="A119" t="str">
            <v>Geflügelmast Eiererzeugung;
Pekingenten, 19,5 kg Zuwachs/Platz p.a.; 6,5 Durchgänge (3,0 kg Zuwachs je Tier)</v>
          </cell>
          <cell r="B119">
            <v>0.60499999999999998</v>
          </cell>
          <cell r="C119">
            <v>0.34399999999999997</v>
          </cell>
          <cell r="D119" t="str">
            <v>Geflügel</v>
          </cell>
        </row>
        <row r="120">
          <cell r="A120" t="str">
            <v>Geflügelmast Eiererzeugung;
Flugenten 15,4 kg Zuwachs/Platz p.a.; 4 Durchgänge; 2,7 kg weiblich, 5,0 kg männlich (w:m = 1:1)</v>
          </cell>
          <cell r="B120">
            <v>0.57599999999999996</v>
          </cell>
          <cell r="C120">
            <v>0.36699999999999999</v>
          </cell>
          <cell r="D120" t="str">
            <v>Geflügel</v>
          </cell>
        </row>
        <row r="121">
          <cell r="A121" t="str">
            <v>Geflügelmast Eiererzeugung;
Schnellmast, 5,0 kg Zuwachs/Tier</v>
          </cell>
          <cell r="B121">
            <v>0.23100000000000001</v>
          </cell>
          <cell r="C121">
            <v>0.13300000000000001</v>
          </cell>
          <cell r="D121" t="str">
            <v>Geflügel</v>
          </cell>
        </row>
        <row r="122">
          <cell r="A122" t="str">
            <v>Geflügelmast Eiererzeugung;
Mittelmast, 6,8 kg Zuwachs/Tier</v>
          </cell>
          <cell r="B122">
            <v>0.70199999999999996</v>
          </cell>
          <cell r="C122">
            <v>0.38700000000000001</v>
          </cell>
          <cell r="D122" t="str">
            <v>Geflügel</v>
          </cell>
        </row>
        <row r="123">
          <cell r="A123" t="str">
            <v>Geflügelmast Eiererzeugung;
Spät-/Weidemast, 7,8 kg Zuwachs/Tier</v>
          </cell>
          <cell r="B123">
            <v>1.0740000000000001</v>
          </cell>
          <cell r="C123">
            <v>0.33400000000000002</v>
          </cell>
          <cell r="D123" t="str">
            <v>Geflügel</v>
          </cell>
        </row>
        <row r="124">
          <cell r="A124" t="str">
            <v xml:space="preserve">Gänsemast, Schnellmast, 5,0 kg Zuwachs/Tier, </v>
          </cell>
          <cell r="B124">
            <v>0.23100000000000001</v>
          </cell>
          <cell r="C124">
            <v>0.13300000000000001</v>
          </cell>
          <cell r="D124" t="str">
            <v>Geflügel</v>
          </cell>
        </row>
        <row r="125">
          <cell r="A125" t="str">
            <v xml:space="preserve">Gänsemast, Mittelmast, 6,8 kg Zuwachs/Tier, </v>
          </cell>
          <cell r="B125">
            <v>0.70199999999999996</v>
          </cell>
          <cell r="C125">
            <v>0.38700000000000001</v>
          </cell>
          <cell r="D125" t="str">
            <v>Geflügel</v>
          </cell>
        </row>
        <row r="126">
          <cell r="A126" t="str">
            <v xml:space="preserve">Gänsemast, Spät-/Weidemast, 7,8 kg Zuwachs/Tier, </v>
          </cell>
          <cell r="B126">
            <v>1.0740000000000001</v>
          </cell>
          <cell r="C126">
            <v>0.33400000000000002</v>
          </cell>
          <cell r="D126" t="str">
            <v>Geflügel</v>
          </cell>
        </row>
      </sheetData>
      <sheetData sheetId="16">
        <row r="4">
          <cell r="A4" t="str">
            <v>Kälberaufzucht 0 bis 16 Wochen, 90 kg Zuwachs, 3 Durchgänge</v>
          </cell>
          <cell r="B4">
            <v>5.6</v>
          </cell>
          <cell r="C4">
            <v>2</v>
          </cell>
        </row>
        <row r="5">
          <cell r="A5" t="str">
            <v>Kuh-/Rinderhaltung; 
Grünlandb. Konventionell</v>
          </cell>
          <cell r="B5">
            <v>58</v>
          </cell>
          <cell r="C5">
            <v>17</v>
          </cell>
        </row>
        <row r="6">
          <cell r="A6" t="str">
            <v>Kuh-/Rinderhaltung; 
Grünlandb. Extensiv</v>
          </cell>
          <cell r="B6">
            <v>53</v>
          </cell>
          <cell r="C6">
            <v>16</v>
          </cell>
        </row>
        <row r="7">
          <cell r="A7" t="str">
            <v>Kuh-/Rinderhaltung; 
Ackerbaub. mit Weide</v>
          </cell>
          <cell r="B7">
            <v>48</v>
          </cell>
          <cell r="C7">
            <v>15</v>
          </cell>
        </row>
        <row r="8">
          <cell r="A8" t="str">
            <v>Kuh-/Rinderhaltung; 
Ackerbaub. Stallhaltung</v>
          </cell>
          <cell r="B8">
            <v>43</v>
          </cell>
          <cell r="C8">
            <v>14</v>
          </cell>
        </row>
        <row r="9">
          <cell r="A9" t="str">
            <v>Kuh-/Rinderhaltung; 
mittl. u. schwere R. Grünl. mit Weide 6000 kg</v>
          </cell>
          <cell r="B9">
            <v>108</v>
          </cell>
          <cell r="C9">
            <v>33</v>
          </cell>
        </row>
        <row r="10">
          <cell r="A10" t="str">
            <v>Kuh-/Rinderhaltung; 
mittl. u. schwere R. Grünl. mit Weide 8000 kg</v>
          </cell>
          <cell r="B10">
            <v>111</v>
          </cell>
          <cell r="C10">
            <v>34</v>
          </cell>
        </row>
        <row r="11">
          <cell r="A11" t="str">
            <v>Kuh-/Rinderhaltung; 
mittl. u. schwere R. Grünl. mit Weide 10000 kg</v>
          </cell>
          <cell r="B11">
            <v>113</v>
          </cell>
          <cell r="C11">
            <v>36</v>
          </cell>
        </row>
        <row r="12">
          <cell r="A12" t="str">
            <v>Kuh-/Rinderhaltung; 
mittl. u. schwere R. Grünl. ohne Weide 6000 kg</v>
          </cell>
          <cell r="B12">
            <v>98</v>
          </cell>
          <cell r="C12">
            <v>31</v>
          </cell>
        </row>
        <row r="13">
          <cell r="A13" t="str">
            <v>Kuh-/Rinderhaltung; 
mittl. u. schwere R. Grünl. ohne Weide 8000 kg</v>
          </cell>
          <cell r="B13">
            <v>98</v>
          </cell>
          <cell r="C13">
            <v>31</v>
          </cell>
        </row>
        <row r="14">
          <cell r="A14" t="str">
            <v>Kuh-/Rinderhaltung; 
mittl. u. schwere R. Grünl. ohne Weide 10000 kg</v>
          </cell>
          <cell r="B14">
            <v>101</v>
          </cell>
          <cell r="C14">
            <v>33</v>
          </cell>
        </row>
        <row r="15">
          <cell r="A15" t="str">
            <v>Kuh-/Rinderhaltung; 
Ackerfutterb.mit Weide 6000 kg</v>
          </cell>
          <cell r="B15">
            <v>86</v>
          </cell>
          <cell r="C15">
            <v>28</v>
          </cell>
        </row>
        <row r="16">
          <cell r="A16" t="str">
            <v>Kuh-/Rinderhaltung; 
Ackerfutterb.mit Weide 8000 kg</v>
          </cell>
          <cell r="B16">
            <v>93</v>
          </cell>
          <cell r="C16">
            <v>31</v>
          </cell>
        </row>
        <row r="17">
          <cell r="A17" t="str">
            <v>Kuh-/Rinderhaltung; 
Ackerfutterb.mit Weide 10000 kg</v>
          </cell>
          <cell r="B17">
            <v>98</v>
          </cell>
          <cell r="C17">
            <v>33</v>
          </cell>
        </row>
        <row r="18">
          <cell r="A18" t="str">
            <v>Kuh-/Rinderhaltung; 
Ackerfutterb.mit Weide 12000 kg</v>
          </cell>
          <cell r="B18">
            <v>101</v>
          </cell>
          <cell r="C18">
            <v>34</v>
          </cell>
        </row>
        <row r="19">
          <cell r="A19" t="str">
            <v>Kuh-/Rinderhaltung; 
Ackerfutterb. ohne Weide mit Heu 6000 kg</v>
          </cell>
          <cell r="B19">
            <v>77</v>
          </cell>
          <cell r="C19">
            <v>27</v>
          </cell>
        </row>
        <row r="20">
          <cell r="A20" t="str">
            <v>Kuh-/Rinderhaltung; 
Ackerfutterb. ohne Weide mit Heu 8000 kg</v>
          </cell>
          <cell r="B20">
            <v>84</v>
          </cell>
          <cell r="C20">
            <v>29</v>
          </cell>
        </row>
        <row r="21">
          <cell r="A21" t="str">
            <v>Kuh-/Rinderhaltung; 
Ackerfutterb. ohne Weide mit Heu 10000 kg</v>
          </cell>
          <cell r="B21">
            <v>89</v>
          </cell>
          <cell r="C21">
            <v>31</v>
          </cell>
        </row>
        <row r="22">
          <cell r="A22" t="str">
            <v>Kuh-/Rinderhaltung; 
Ackerfutterb. ohne Weide mit Heu 12000 kg</v>
          </cell>
          <cell r="B22">
            <v>94</v>
          </cell>
          <cell r="C22">
            <v>32</v>
          </cell>
        </row>
        <row r="23">
          <cell r="A23" t="str">
            <v>Kuh-/Rinderhaltung; 
Ackerfutterbaub. 5000 kg</v>
          </cell>
          <cell r="B23">
            <v>68</v>
          </cell>
          <cell r="C23">
            <v>22</v>
          </cell>
        </row>
        <row r="24">
          <cell r="A24" t="str">
            <v>Kuh-/Rinderhaltung; 
Ackerfutterbaub. 7000 kg</v>
          </cell>
          <cell r="B24">
            <v>75</v>
          </cell>
          <cell r="C24">
            <v>25</v>
          </cell>
        </row>
        <row r="25">
          <cell r="A25" t="str">
            <v>Kuh-/Rinderhaltung; 
Ackerfutterbaub. 9000 kg</v>
          </cell>
          <cell r="B25">
            <v>80</v>
          </cell>
          <cell r="C25">
            <v>27</v>
          </cell>
        </row>
        <row r="26">
          <cell r="A26" t="str">
            <v>Kuh-/Rinderhaltung; 
Mast von 50 bis 350 kg LM; 1,3 Umtriebe p.a.</v>
          </cell>
          <cell r="B26">
            <v>7</v>
          </cell>
          <cell r="C26">
            <v>2.9</v>
          </cell>
        </row>
        <row r="27">
          <cell r="A27" t="str">
            <v>Kuh-/Rinderhaltung; Kälbermast
50 bis 250 kg LM; 2,1 Umtriebe p.a.</v>
          </cell>
          <cell r="B27">
            <v>0.6</v>
          </cell>
          <cell r="C27">
            <v>0.4</v>
          </cell>
        </row>
        <row r="28">
          <cell r="A28" t="str">
            <v>Kuh-/Rinderhaltung; Kälbermast
50 bis 260 kg LM; 1,9 Umtriebe p.a.</v>
          </cell>
          <cell r="B28">
            <v>0.3</v>
          </cell>
          <cell r="C28">
            <v>0.1</v>
          </cell>
        </row>
        <row r="29">
          <cell r="A29" t="str">
            <v>Kuh-/Rinderhaltung; Fresseraufzucht
80 bis 210 kg LM; 2,7 Umtriebe p.a.</v>
          </cell>
          <cell r="B29">
            <v>6</v>
          </cell>
          <cell r="C29">
            <v>2.2999999999999998</v>
          </cell>
        </row>
        <row r="30">
          <cell r="A30" t="str">
            <v>Kuh-/Rinderhaltung; Fresseraufzucht
81 bis 210 kg LM; 2,7 Umtriebe p.a. N/P reduziert</v>
          </cell>
          <cell r="B30">
            <v>6</v>
          </cell>
          <cell r="C30">
            <v>2.2999999999999998</v>
          </cell>
        </row>
        <row r="31">
          <cell r="A31" t="str">
            <v>Kuh-/Rinderhaltung; Bullenmast
bis 675 kg LM (19 Monate) ab Kalb 45 kg LM</v>
          </cell>
          <cell r="B31">
            <v>19.600000000000001</v>
          </cell>
          <cell r="C31">
            <v>7.9</v>
          </cell>
        </row>
        <row r="32">
          <cell r="A32" t="str">
            <v>Kuh-/Rinderhaltung; Bullenmast
bis 750 kg LM ab Kalb 45 kg LM</v>
          </cell>
          <cell r="B32">
            <v>20.2</v>
          </cell>
          <cell r="C32">
            <v>8.1</v>
          </cell>
        </row>
        <row r="33">
          <cell r="A33" t="str">
            <v>Kuh-/Rinderhaltung; Bullenmast
bis 750 kg LM ab Kalb 80 kg LM</v>
          </cell>
          <cell r="B33">
            <v>21</v>
          </cell>
          <cell r="C33">
            <v>8.5</v>
          </cell>
        </row>
        <row r="34">
          <cell r="A34" t="str">
            <v>Kuh-/Rinderhaltung; Bullenmast
bis 750 kg LM ab Kalb 210 kg LM</v>
          </cell>
          <cell r="B34">
            <v>22.4</v>
          </cell>
          <cell r="C34">
            <v>9</v>
          </cell>
        </row>
        <row r="35">
          <cell r="A35" t="str">
            <v>Kuh-/Rinderhaltung; Mutterkuhhaltung
500 kg LM; 0,9 Kalb je Kuh p.a.; 6 Monate Säugezeit</v>
          </cell>
          <cell r="B35">
            <v>90</v>
          </cell>
          <cell r="C35">
            <v>27</v>
          </cell>
        </row>
        <row r="36">
          <cell r="A36" t="str">
            <v>Kuh-/Rinderhaltung; Mutterkuhhaltung
700 kg LM; 0,9 Kalb je Kuh p.a.; 9 Monate Säugezeit (230 kg Abs.gew.)</v>
          </cell>
          <cell r="B36">
            <v>108</v>
          </cell>
          <cell r="C36">
            <v>32</v>
          </cell>
        </row>
        <row r="37">
          <cell r="A37" t="str">
            <v>Kuh-/Rinderhaltung; Mutterkuhhaltung
700 kg LM; 0,9 Kalb je Kuh p.a.; (340 kg Abs.gew.)</v>
          </cell>
          <cell r="B37">
            <v>120</v>
          </cell>
          <cell r="C37">
            <v>36</v>
          </cell>
        </row>
        <row r="38">
          <cell r="A38" t="str">
            <v>Schaf- und Ziegenhaltung1,5 Lämmer/Schaf; 40 kg Zuwachs je Lamm, konventionell</v>
          </cell>
          <cell r="B38">
            <v>18.2</v>
          </cell>
          <cell r="C38">
            <v>5.3</v>
          </cell>
        </row>
        <row r="39">
          <cell r="A39" t="str">
            <v>Schaf- und Ziegenhaltung1,1 Lämmer/Schaf; 40 kg Zuwachs je Lamm exensiv</v>
          </cell>
          <cell r="B39">
            <v>17.3</v>
          </cell>
          <cell r="C39">
            <v>5</v>
          </cell>
        </row>
        <row r="40">
          <cell r="A40" t="str">
            <v>Schaf- und Ziegenhaltung800 kg Milch/Ziege p.a.; 1,5 Lämmer je Ziege; 16 kg Zuwachs/Lamm mit Nachzucht</v>
          </cell>
          <cell r="B40">
            <v>11.7</v>
          </cell>
          <cell r="C40">
            <v>3.8</v>
          </cell>
        </row>
        <row r="41">
          <cell r="A41" t="str">
            <v>Damtiere 
45 kg Zuwachs je Produktionseinheit (1 Alttier mit 0,85 Kalb)</v>
          </cell>
          <cell r="B41">
            <v>21.3</v>
          </cell>
          <cell r="C41">
            <v>6.1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führung"/>
      <sheetName val="Bedienungshinweise"/>
      <sheetName val="A Betriebs- und Flächenangaben"/>
      <sheetName val="B Nährstoffe aus WD und C"/>
      <sheetName val="D Nährstoffvergleich und E"/>
      <sheetName val="Tabelle1"/>
      <sheetName val="Dunganfall NEU"/>
      <sheetName val="Nährstoffausscheidungen NEU"/>
      <sheetName val="Nährstoffausscheidungen"/>
      <sheetName val="Wirtschaftsdünger"/>
      <sheetName val="Leguminosen"/>
      <sheetName val="Pflanzliche Produkte"/>
      <sheetName val="unvermeidbare N-Überschüsse"/>
      <sheetName val="Handelsdünger"/>
      <sheetName val="B2 Nährstoffe aus WD und C2"/>
      <sheetName val="Grobfutter"/>
      <sheetName val="B Grobfutter"/>
    </sheetNames>
    <sheetDataSet>
      <sheetData sheetId="0"/>
      <sheetData sheetId="1"/>
      <sheetData sheetId="2"/>
      <sheetData sheetId="3"/>
      <sheetData sheetId="4"/>
      <sheetData sheetId="5"/>
      <sheetData sheetId="6"/>
      <sheetData sheetId="7">
        <row r="6">
          <cell r="C6" t="str">
            <v>Kälberaufzucht</v>
          </cell>
        </row>
        <row r="7">
          <cell r="C7" t="str">
            <v>Jungrinderaufzucht</v>
          </cell>
        </row>
        <row r="8">
          <cell r="C8" t="str">
            <v>Jungrinderaufzucht</v>
          </cell>
        </row>
        <row r="9">
          <cell r="C9" t="str">
            <v>Jungrinderaufzucht</v>
          </cell>
        </row>
        <row r="10">
          <cell r="C10" t="str">
            <v>Jungrinderaufzucht</v>
          </cell>
        </row>
        <row r="11">
          <cell r="C11" t="str">
            <v>Jungrinderaufzucht</v>
          </cell>
        </row>
        <row r="12">
          <cell r="C12" t="str">
            <v>Milcherzeugung; Leistung bezogen auf ECM (4,0 % Fett, 3,4 % Eiweiß); 0,9 Kalb</v>
          </cell>
        </row>
        <row r="13">
          <cell r="C13" t="str">
            <v>mittelschwere und schwere Rassen</v>
          </cell>
        </row>
        <row r="14">
          <cell r="C14" t="str">
            <v>mittelschwere und schwere Rassen</v>
          </cell>
        </row>
        <row r="15">
          <cell r="C15" t="str">
            <v>mittelschwere und schwere Rassen</v>
          </cell>
        </row>
        <row r="16">
          <cell r="C16" t="str">
            <v>mittelschwere und schwere Rassen</v>
          </cell>
        </row>
        <row r="17">
          <cell r="C17" t="str">
            <v>mittelschwere und schwere Rassen</v>
          </cell>
        </row>
        <row r="18">
          <cell r="C18" t="str">
            <v>mittelschwere und schwere Rassen</v>
          </cell>
        </row>
        <row r="19">
          <cell r="C19" t="str">
            <v>mittelschwere und schwere Rassen</v>
          </cell>
        </row>
        <row r="20">
          <cell r="C20" t="str">
            <v>mittelschwere und schwere Rassen</v>
          </cell>
        </row>
        <row r="21">
          <cell r="C21" t="str">
            <v>mittelschwere und schwere Rassen</v>
          </cell>
        </row>
        <row r="22">
          <cell r="C22" t="str">
            <v>mittelschwere und schwere Rassen</v>
          </cell>
        </row>
        <row r="23">
          <cell r="C23" t="str">
            <v>mittelschwere und schwere Rassen</v>
          </cell>
        </row>
        <row r="24">
          <cell r="C24" t="str">
            <v>mittelschwere und schwere Rassen</v>
          </cell>
        </row>
        <row r="25">
          <cell r="C25" t="str">
            <v>mittelschwere und schwere Rassen</v>
          </cell>
        </row>
        <row r="26">
          <cell r="C26" t="str">
            <v>mittelschwere und schwere Rassen</v>
          </cell>
        </row>
        <row r="27">
          <cell r="C27" t="str">
            <v>mittelschwere und schwere Rassen</v>
          </cell>
        </row>
        <row r="28">
          <cell r="C28" t="str">
            <v>leichte Rassen</v>
          </cell>
        </row>
        <row r="29">
          <cell r="C29" t="str">
            <v>leichte Rassen</v>
          </cell>
        </row>
        <row r="30">
          <cell r="C30" t="str">
            <v>leichte Rassen</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P25" sqref="P25"/>
    </sheetView>
  </sheetViews>
  <sheetFormatPr baseColWidth="10" defaultRowHeight="15" x14ac:dyDescent="0.25"/>
  <cols>
    <col min="1" max="16384" width="11.42578125" style="22"/>
  </cols>
  <sheetData/>
  <sheetProtection algorithmName="SHA-512" hashValue="/A4Zt1z1O5omiEtmOcsUtC6WlJFaTKRlBWAAC/mHo38JdFpejJKyIAxIpI+3sT42r5An4058cYlUNbI4lt+iMQ==" saltValue="/9DXjx5A7fi+ybJ8oB7dlw==" spinCount="100000" sheet="1" objects="1" scenarios="1" selectLockedCells="1"/>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163</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IF(OR(B5="",C5=""),"",Betriebsdaten!$B$19)</f>
        <v/>
      </c>
      <c r="E5" s="80"/>
      <c r="F5" s="81"/>
      <c r="G5" s="82" t="str">
        <f>IF(F5="","",INDEX(Dropdown!C:C,MATCH(F5,Dropdown!B:B,0)))</f>
        <v/>
      </c>
      <c r="H5" s="79"/>
      <c r="I5" s="13" t="str">
        <f t="shared" ref="I5:I24" si="0">IF(H5="","",IF(L5="kg/t","Menge in Tonnen!",IF(L5="kg/m³","Menge in Kubikmetern!",IF(L5="kg/ha","Fläche in Hektar!"))))</f>
        <v/>
      </c>
      <c r="J5" s="83"/>
      <c r="K5" s="29" t="str">
        <f>IF(H5="","",INDEX(Stoffe!$D:$D,MATCH('Bezug 7'!H5,Stoffe!$B:$B,0)))</f>
        <v/>
      </c>
      <c r="L5" s="30" t="str">
        <f>IF(H5="","",INDEX(Stoffe!$C:$C,MATCH('Bezug 7'!H5,Stoffe!$B:$B,0)))</f>
        <v/>
      </c>
      <c r="M5" s="29" t="str">
        <f>IF(H5="","",INDEX(Stoffe!$G:$G,MATCH('Bezug 7'!H5,Stoffe!$B:$B,0)))</f>
        <v/>
      </c>
      <c r="N5" s="30" t="str">
        <f>IF(H5="","",INDEX(Stoffe!$C:$C,MATCH('Bezug 7'!H5,Stoffe!$B:$B,0)))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IF(OR(B6="",C6=""),"",Betriebsdaten!$B$19)</f>
        <v/>
      </c>
      <c r="E6" s="80"/>
      <c r="F6" s="81"/>
      <c r="G6" s="82" t="str">
        <f>IF(F6="","",INDEX(Dropdown!C:C,MATCH(F6,Dropdown!B:B,0)))</f>
        <v/>
      </c>
      <c r="H6" s="79"/>
      <c r="I6" s="13" t="str">
        <f t="shared" si="0"/>
        <v/>
      </c>
      <c r="J6" s="83"/>
      <c r="K6" s="29" t="str">
        <f>IF(H6="","",INDEX(Stoffe!$D:$D,MATCH('Bezug 7'!H6,Stoffe!$B:$B,0)))</f>
        <v/>
      </c>
      <c r="L6" s="30" t="str">
        <f>IF(H6="","",INDEX(Stoffe!$C:$C,MATCH('Bezug 7'!H6,Stoffe!$B:$B,0)))</f>
        <v/>
      </c>
      <c r="M6" s="29" t="str">
        <f>IF(H6="","",INDEX(Stoffe!$G:$G,MATCH('Bezug 7'!H6,Stoffe!$B:$B,0)))</f>
        <v/>
      </c>
      <c r="N6" s="30" t="str">
        <f>IF(H6="","",INDEX(Stoffe!$C:$C,MATCH('Bezug 7'!H6,Stoffe!$B:$B,0)))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IF(OR(B7="",C7=""),"",Betriebsdaten!$B$19)</f>
        <v/>
      </c>
      <c r="E7" s="80"/>
      <c r="F7" s="81"/>
      <c r="G7" s="82" t="str">
        <f>IF(F7="","",INDEX(Dropdown!C:C,MATCH(F7,Dropdown!B:B,0)))</f>
        <v/>
      </c>
      <c r="H7" s="79"/>
      <c r="I7" s="13" t="str">
        <f t="shared" si="0"/>
        <v/>
      </c>
      <c r="J7" s="83"/>
      <c r="K7" s="29" t="str">
        <f>IF(H7="","",INDEX(Stoffe!$D:$D,MATCH('Bezug 7'!H7,Stoffe!$B:$B,0)))</f>
        <v/>
      </c>
      <c r="L7" s="30" t="str">
        <f>IF(H7="","",INDEX(Stoffe!$C:$C,MATCH('Bezug 7'!H7,Stoffe!$B:$B,0)))</f>
        <v/>
      </c>
      <c r="M7" s="29" t="str">
        <f>IF(H7="","",INDEX(Stoffe!$G:$G,MATCH('Bezug 7'!H7,Stoffe!$B:$B,0)))</f>
        <v/>
      </c>
      <c r="N7" s="30" t="str">
        <f>IF(H7="","",INDEX(Stoffe!$C:$C,MATCH('Bezug 7'!H7,Stoffe!$B:$B,0)))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IF(OR(B8="",C8=""),"",Betriebsdaten!$B$19)</f>
        <v/>
      </c>
      <c r="E8" s="80"/>
      <c r="F8" s="81"/>
      <c r="G8" s="82" t="str">
        <f>IF(F8="","",INDEX(Dropdown!C:C,MATCH(F8,Dropdown!B:B,0)))</f>
        <v/>
      </c>
      <c r="H8" s="79"/>
      <c r="I8" s="13" t="str">
        <f t="shared" si="0"/>
        <v/>
      </c>
      <c r="J8" s="83"/>
      <c r="K8" s="29" t="str">
        <f>IF(H8="","",INDEX(Stoffe!$D:$D,MATCH('Bezug 7'!H8,Stoffe!$B:$B,0)))</f>
        <v/>
      </c>
      <c r="L8" s="30" t="str">
        <f>IF(H8="","",INDEX(Stoffe!$C:$C,MATCH('Bezug 7'!H8,Stoffe!$B:$B,0)))</f>
        <v/>
      </c>
      <c r="M8" s="29" t="str">
        <f>IF(H8="","",INDEX(Stoffe!$G:$G,MATCH('Bezug 7'!H8,Stoffe!$B:$B,0)))</f>
        <v/>
      </c>
      <c r="N8" s="30" t="str">
        <f>IF(H8="","",INDEX(Stoffe!$C:$C,MATCH('Bezug 7'!H8,Stoffe!$B:$B,0)))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IF(OR(B9="",C9=""),"",Betriebsdaten!$B$19)</f>
        <v/>
      </c>
      <c r="E9" s="80"/>
      <c r="F9" s="81"/>
      <c r="G9" s="82" t="str">
        <f>IF(F9="","",INDEX(Dropdown!C:C,MATCH(F9,Dropdown!B:B,0)))</f>
        <v/>
      </c>
      <c r="H9" s="79"/>
      <c r="I9" s="13" t="str">
        <f t="shared" si="0"/>
        <v/>
      </c>
      <c r="J9" s="83"/>
      <c r="K9" s="29" t="str">
        <f>IF(H9="","",INDEX(Stoffe!$D:$D,MATCH('Bezug 7'!H9,Stoffe!$B:$B,0)))</f>
        <v/>
      </c>
      <c r="L9" s="30" t="str">
        <f>IF(H9="","",INDEX(Stoffe!$C:$C,MATCH('Bezug 7'!H9,Stoffe!$B:$B,0)))</f>
        <v/>
      </c>
      <c r="M9" s="29" t="str">
        <f>IF(H9="","",INDEX(Stoffe!$G:$G,MATCH('Bezug 7'!H9,Stoffe!$B:$B,0)))</f>
        <v/>
      </c>
      <c r="N9" s="30" t="str">
        <f>IF(H9="","",INDEX(Stoffe!$C:$C,MATCH('Bezug 7'!H9,Stoffe!$B:$B,0)))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IF(OR(B10="",C10=""),"",Betriebsdaten!$B$19)</f>
        <v/>
      </c>
      <c r="E10" s="80"/>
      <c r="F10" s="81"/>
      <c r="G10" s="82" t="str">
        <f>IF(F10="","",INDEX(Dropdown!C:C,MATCH(F10,Dropdown!B:B,0)))</f>
        <v/>
      </c>
      <c r="H10" s="79"/>
      <c r="I10" s="13" t="str">
        <f t="shared" si="0"/>
        <v/>
      </c>
      <c r="J10" s="83"/>
      <c r="K10" s="29" t="str">
        <f>IF(H10="","",INDEX(Stoffe!$D:$D,MATCH('Bezug 7'!H10,Stoffe!$B:$B,0)))</f>
        <v/>
      </c>
      <c r="L10" s="30" t="str">
        <f>IF(H10="","",INDEX(Stoffe!$C:$C,MATCH('Bezug 7'!H10,Stoffe!$B:$B,0)))</f>
        <v/>
      </c>
      <c r="M10" s="29" t="str">
        <f>IF(H10="","",INDEX(Stoffe!$G:$G,MATCH('Bezug 7'!H10,Stoffe!$B:$B,0)))</f>
        <v/>
      </c>
      <c r="N10" s="30" t="str">
        <f>IF(H10="","",INDEX(Stoffe!$C:$C,MATCH('Bezug 7'!H10,Stoffe!$B:$B,0)))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IF(OR(B11="",C11=""),"",Betriebsdaten!$B$19)</f>
        <v/>
      </c>
      <c r="E11" s="80"/>
      <c r="F11" s="81"/>
      <c r="G11" s="82" t="str">
        <f>IF(F11="","",INDEX(Dropdown!C:C,MATCH(F11,Dropdown!B:B,0)))</f>
        <v/>
      </c>
      <c r="H11" s="79"/>
      <c r="I11" s="13" t="str">
        <f t="shared" si="0"/>
        <v/>
      </c>
      <c r="J11" s="83"/>
      <c r="K11" s="29" t="str">
        <f>IF(H11="","",INDEX(Stoffe!$D:$D,MATCH('Bezug 7'!H11,Stoffe!$B:$B,0)))</f>
        <v/>
      </c>
      <c r="L11" s="30" t="str">
        <f>IF(H11="","",INDEX(Stoffe!$C:$C,MATCH('Bezug 7'!H11,Stoffe!$B:$B,0)))</f>
        <v/>
      </c>
      <c r="M11" s="29" t="str">
        <f>IF(H11="","",INDEX(Stoffe!$G:$G,MATCH('Bezug 7'!H11,Stoffe!$B:$B,0)))</f>
        <v/>
      </c>
      <c r="N11" s="30" t="str">
        <f>IF(H11="","",INDEX(Stoffe!$C:$C,MATCH('Bezug 7'!H11,Stoffe!$B:$B,0)))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IF(OR(B12="",C12=""),"",Betriebsdaten!$B$19)</f>
        <v/>
      </c>
      <c r="E12" s="80"/>
      <c r="F12" s="81"/>
      <c r="G12" s="82" t="str">
        <f>IF(F12="","",INDEX(Dropdown!C:C,MATCH(F12,Dropdown!B:B,0)))</f>
        <v/>
      </c>
      <c r="H12" s="79"/>
      <c r="I12" s="13" t="str">
        <f t="shared" si="0"/>
        <v/>
      </c>
      <c r="J12" s="83"/>
      <c r="K12" s="29" t="str">
        <f>IF(H12="","",INDEX(Stoffe!$D:$D,MATCH('Bezug 7'!H12,Stoffe!$B:$B,0)))</f>
        <v/>
      </c>
      <c r="L12" s="30" t="str">
        <f>IF(H12="","",INDEX(Stoffe!$C:$C,MATCH('Bezug 7'!H12,Stoffe!$B:$B,0)))</f>
        <v/>
      </c>
      <c r="M12" s="29" t="str">
        <f>IF(H12="","",INDEX(Stoffe!$G:$G,MATCH('Bezug 7'!H12,Stoffe!$B:$B,0)))</f>
        <v/>
      </c>
      <c r="N12" s="30" t="str">
        <f>IF(H12="","",INDEX(Stoffe!$C:$C,MATCH('Bezug 7'!H12,Stoffe!$B:$B,0)))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IF(OR(B13="",C13=""),"",Betriebsdaten!$B$19)</f>
        <v/>
      </c>
      <c r="E13" s="80"/>
      <c r="F13" s="81"/>
      <c r="G13" s="82" t="str">
        <f>IF(F13="","",INDEX(Dropdown!C:C,MATCH(F13,Dropdown!B:B,0)))</f>
        <v/>
      </c>
      <c r="H13" s="79"/>
      <c r="I13" s="13" t="str">
        <f t="shared" si="0"/>
        <v/>
      </c>
      <c r="J13" s="83"/>
      <c r="K13" s="29" t="str">
        <f>IF(H13="","",INDEX(Stoffe!$D:$D,MATCH('Bezug 7'!H13,Stoffe!$B:$B,0)))</f>
        <v/>
      </c>
      <c r="L13" s="30" t="str">
        <f>IF(H13="","",INDEX(Stoffe!$C:$C,MATCH('Bezug 7'!H13,Stoffe!$B:$B,0)))</f>
        <v/>
      </c>
      <c r="M13" s="29" t="str">
        <f>IF(H13="","",INDEX(Stoffe!$G:$G,MATCH('Bezug 7'!H13,Stoffe!$B:$B,0)))</f>
        <v/>
      </c>
      <c r="N13" s="30" t="str">
        <f>IF(H13="","",INDEX(Stoffe!$C:$C,MATCH('Bezug 7'!H13,Stoffe!$B:$B,0)))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IF(OR(B14="",C14=""),"",Betriebsdaten!$B$19)</f>
        <v/>
      </c>
      <c r="E14" s="80"/>
      <c r="F14" s="81"/>
      <c r="G14" s="82" t="str">
        <f>IF(F14="","",INDEX(Dropdown!C:C,MATCH(F14,Dropdown!B:B,0)))</f>
        <v/>
      </c>
      <c r="H14" s="79"/>
      <c r="I14" s="13" t="str">
        <f t="shared" si="0"/>
        <v/>
      </c>
      <c r="J14" s="83"/>
      <c r="K14" s="29" t="str">
        <f>IF(H14="","",INDEX(Stoffe!$D:$D,MATCH('Bezug 7'!H14,Stoffe!$B:$B,0)))</f>
        <v/>
      </c>
      <c r="L14" s="30" t="str">
        <f>IF(H14="","",INDEX(Stoffe!$C:$C,MATCH('Bezug 7'!H14,Stoffe!$B:$B,0)))</f>
        <v/>
      </c>
      <c r="M14" s="29" t="str">
        <f>IF(H14="","",INDEX(Stoffe!$G:$G,MATCH('Bezug 7'!H14,Stoffe!$B:$B,0)))</f>
        <v/>
      </c>
      <c r="N14" s="30" t="str">
        <f>IF(H14="","",INDEX(Stoffe!$C:$C,MATCH('Bezug 7'!H14,Stoffe!$B:$B,0)))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IF(OR(B15="",C15=""),"",Betriebsdaten!$B$19)</f>
        <v/>
      </c>
      <c r="E15" s="80"/>
      <c r="F15" s="81"/>
      <c r="G15" s="82" t="str">
        <f>IF(F15="","",INDEX(Dropdown!C:C,MATCH(F15,Dropdown!B:B,0)))</f>
        <v/>
      </c>
      <c r="H15" s="79"/>
      <c r="I15" s="13" t="str">
        <f t="shared" si="0"/>
        <v/>
      </c>
      <c r="J15" s="83"/>
      <c r="K15" s="29" t="str">
        <f>IF(H15="","",INDEX(Stoffe!$D:$D,MATCH('Bezug 7'!H15,Stoffe!$B:$B,0)))</f>
        <v/>
      </c>
      <c r="L15" s="30" t="str">
        <f>IF(H15="","",INDEX(Stoffe!$C:$C,MATCH('Bezug 7'!H15,Stoffe!$B:$B,0)))</f>
        <v/>
      </c>
      <c r="M15" s="29" t="str">
        <f>IF(H15="","",INDEX(Stoffe!$G:$G,MATCH('Bezug 7'!H15,Stoffe!$B:$B,0)))</f>
        <v/>
      </c>
      <c r="N15" s="30" t="str">
        <f>IF(H15="","",INDEX(Stoffe!$C:$C,MATCH('Bezug 7'!H15,Stoffe!$B:$B,0)))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IF(OR(B16="",C16=""),"",Betriebsdaten!$B$19)</f>
        <v/>
      </c>
      <c r="E16" s="80"/>
      <c r="F16" s="81"/>
      <c r="G16" s="82" t="str">
        <f>IF(F16="","",INDEX(Dropdown!C:C,MATCH(F16,Dropdown!B:B,0)))</f>
        <v/>
      </c>
      <c r="H16" s="79"/>
      <c r="I16" s="13" t="str">
        <f t="shared" si="0"/>
        <v/>
      </c>
      <c r="J16" s="83"/>
      <c r="K16" s="29" t="str">
        <f>IF(H16="","",INDEX(Stoffe!$D:$D,MATCH('Bezug 7'!H16,Stoffe!$B:$B,0)))</f>
        <v/>
      </c>
      <c r="L16" s="30" t="str">
        <f>IF(H16="","",INDEX(Stoffe!$C:$C,MATCH('Bezug 7'!H16,Stoffe!$B:$B,0)))</f>
        <v/>
      </c>
      <c r="M16" s="29" t="str">
        <f>IF(H16="","",INDEX(Stoffe!$G:$G,MATCH('Bezug 7'!H16,Stoffe!$B:$B,0)))</f>
        <v/>
      </c>
      <c r="N16" s="30" t="str">
        <f>IF(H16="","",INDEX(Stoffe!$C:$C,MATCH('Bezug 7'!H16,Stoffe!$B:$B,0)))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IF(OR(B17="",C17=""),"",Betriebsdaten!$B$19)</f>
        <v/>
      </c>
      <c r="E17" s="80"/>
      <c r="F17" s="81"/>
      <c r="G17" s="82" t="str">
        <f>IF(F17="","",INDEX(Dropdown!C:C,MATCH(F17,Dropdown!B:B,0)))</f>
        <v/>
      </c>
      <c r="H17" s="79"/>
      <c r="I17" s="13" t="str">
        <f t="shared" si="0"/>
        <v/>
      </c>
      <c r="J17" s="83"/>
      <c r="K17" s="29" t="str">
        <f>IF(H17="","",INDEX(Stoffe!$D:$D,MATCH('Bezug 7'!H17,Stoffe!$B:$B,0)))</f>
        <v/>
      </c>
      <c r="L17" s="30" t="str">
        <f>IF(H17="","",INDEX(Stoffe!$C:$C,MATCH('Bezug 7'!H17,Stoffe!$B:$B,0)))</f>
        <v/>
      </c>
      <c r="M17" s="29" t="str">
        <f>IF(H17="","",INDEX(Stoffe!$G:$G,MATCH('Bezug 7'!H17,Stoffe!$B:$B,0)))</f>
        <v/>
      </c>
      <c r="N17" s="30" t="str">
        <f>IF(H17="","",INDEX(Stoffe!$C:$C,MATCH('Bezug 7'!H17,Stoffe!$B:$B,0)))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IF(OR(B18="",C18=""),"",Betriebsdaten!$B$19)</f>
        <v/>
      </c>
      <c r="E18" s="80"/>
      <c r="F18" s="81"/>
      <c r="G18" s="82" t="str">
        <f>IF(F18="","",INDEX(Dropdown!C:C,MATCH(F18,Dropdown!B:B,0)))</f>
        <v/>
      </c>
      <c r="H18" s="79"/>
      <c r="I18" s="13" t="str">
        <f t="shared" si="0"/>
        <v/>
      </c>
      <c r="J18" s="83"/>
      <c r="K18" s="29" t="str">
        <f>IF(H18="","",INDEX(Stoffe!$D:$D,MATCH('Bezug 7'!H18,Stoffe!$B:$B,0)))</f>
        <v/>
      </c>
      <c r="L18" s="30" t="str">
        <f>IF(H18="","",INDEX(Stoffe!$C:$C,MATCH('Bezug 7'!H18,Stoffe!$B:$B,0)))</f>
        <v/>
      </c>
      <c r="M18" s="29" t="str">
        <f>IF(H18="","",INDEX(Stoffe!$G:$G,MATCH('Bezug 7'!H18,Stoffe!$B:$B,0)))</f>
        <v/>
      </c>
      <c r="N18" s="30" t="str">
        <f>IF(H18="","",INDEX(Stoffe!$C:$C,MATCH('Bezug 7'!H18,Stoffe!$B:$B,0)))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IF(OR(B19="",C19=""),"",Betriebsdaten!$B$19)</f>
        <v/>
      </c>
      <c r="E19" s="80"/>
      <c r="F19" s="81"/>
      <c r="G19" s="82" t="str">
        <f>IF(F19="","",INDEX(Dropdown!C:C,MATCH(F19,Dropdown!B:B,0)))</f>
        <v/>
      </c>
      <c r="H19" s="79"/>
      <c r="I19" s="13" t="str">
        <f t="shared" si="0"/>
        <v/>
      </c>
      <c r="J19" s="83"/>
      <c r="K19" s="29" t="str">
        <f>IF(H19="","",INDEX(Stoffe!$D:$D,MATCH('Bezug 7'!H19,Stoffe!$B:$B,0)))</f>
        <v/>
      </c>
      <c r="L19" s="30" t="str">
        <f>IF(H19="","",INDEX(Stoffe!$C:$C,MATCH('Bezug 7'!H19,Stoffe!$B:$B,0)))</f>
        <v/>
      </c>
      <c r="M19" s="29" t="str">
        <f>IF(H19="","",INDEX(Stoffe!$G:$G,MATCH('Bezug 7'!H19,Stoffe!$B:$B,0)))</f>
        <v/>
      </c>
      <c r="N19" s="30" t="str">
        <f>IF(H19="","",INDEX(Stoffe!$C:$C,MATCH('Bezug 7'!H19,Stoffe!$B:$B,0)))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IF(OR(B20="",C20=""),"",Betriebsdaten!$B$19)</f>
        <v/>
      </c>
      <c r="E20" s="80"/>
      <c r="F20" s="81"/>
      <c r="G20" s="82" t="str">
        <f>IF(F20="","",INDEX(Dropdown!C:C,MATCH(F20,Dropdown!B:B,0)))</f>
        <v/>
      </c>
      <c r="H20" s="79"/>
      <c r="I20" s="13" t="str">
        <f t="shared" si="0"/>
        <v/>
      </c>
      <c r="J20" s="83"/>
      <c r="K20" s="29" t="str">
        <f>IF(H20="","",INDEX(Stoffe!$D:$D,MATCH('Bezug 7'!H20,Stoffe!$B:$B,0)))</f>
        <v/>
      </c>
      <c r="L20" s="30" t="str">
        <f>IF(H20="","",INDEX(Stoffe!$C:$C,MATCH('Bezug 7'!H20,Stoffe!$B:$B,0)))</f>
        <v/>
      </c>
      <c r="M20" s="29" t="str">
        <f>IF(H20="","",INDEX(Stoffe!$G:$G,MATCH('Bezug 7'!H20,Stoffe!$B:$B,0)))</f>
        <v/>
      </c>
      <c r="N20" s="30" t="str">
        <f>IF(H20="","",INDEX(Stoffe!$C:$C,MATCH('Bezug 7'!H20,Stoffe!$B:$B,0)))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IF(OR(B21="",C21=""),"",Betriebsdaten!$B$19)</f>
        <v/>
      </c>
      <c r="E21" s="80"/>
      <c r="F21" s="81"/>
      <c r="G21" s="82" t="str">
        <f>IF(F21="","",INDEX(Dropdown!C:C,MATCH(F21,Dropdown!B:B,0)))</f>
        <v/>
      </c>
      <c r="H21" s="79"/>
      <c r="I21" s="13" t="str">
        <f t="shared" si="0"/>
        <v/>
      </c>
      <c r="J21" s="83"/>
      <c r="K21" s="29" t="str">
        <f>IF(H21="","",INDEX(Stoffe!$D:$D,MATCH('Bezug 7'!H21,Stoffe!$B:$B,0)))</f>
        <v/>
      </c>
      <c r="L21" s="30" t="str">
        <f>IF(H21="","",INDEX(Stoffe!$C:$C,MATCH('Bezug 7'!H21,Stoffe!$B:$B,0)))</f>
        <v/>
      </c>
      <c r="M21" s="29" t="str">
        <f>IF(H21="","",INDEX(Stoffe!$G:$G,MATCH('Bezug 7'!H21,Stoffe!$B:$B,0)))</f>
        <v/>
      </c>
      <c r="N21" s="30" t="str">
        <f>IF(H21="","",INDEX(Stoffe!$C:$C,MATCH('Bezug 7'!H21,Stoffe!$B:$B,0)))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IF(OR(B22="",C22=""),"",Betriebsdaten!$B$19)</f>
        <v/>
      </c>
      <c r="E22" s="80"/>
      <c r="F22" s="81"/>
      <c r="G22" s="82" t="str">
        <f>IF(F22="","",INDEX(Dropdown!C:C,MATCH(F22,Dropdown!B:B,0)))</f>
        <v/>
      </c>
      <c r="H22" s="79"/>
      <c r="I22" s="13" t="str">
        <f t="shared" si="0"/>
        <v/>
      </c>
      <c r="J22" s="83"/>
      <c r="K22" s="29" t="str">
        <f>IF(H22="","",INDEX(Stoffe!$D:$D,MATCH('Bezug 7'!H22,Stoffe!$B:$B,0)))</f>
        <v/>
      </c>
      <c r="L22" s="30" t="str">
        <f>IF(H22="","",INDEX(Stoffe!$C:$C,MATCH('Bezug 7'!H22,Stoffe!$B:$B,0)))</f>
        <v/>
      </c>
      <c r="M22" s="29" t="str">
        <f>IF(H22="","",INDEX(Stoffe!$G:$G,MATCH('Bezug 7'!H22,Stoffe!$B:$B,0)))</f>
        <v/>
      </c>
      <c r="N22" s="30" t="str">
        <f>IF(H22="","",INDEX(Stoffe!$C:$C,MATCH('Bezug 7'!H22,Stoffe!$B:$B,0)))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IF(OR(B23="",C23=""),"",Betriebsdaten!$B$19)</f>
        <v/>
      </c>
      <c r="E23" s="80"/>
      <c r="F23" s="81"/>
      <c r="G23" s="82" t="str">
        <f>IF(F23="","",INDEX(Dropdown!C:C,MATCH(F23,Dropdown!B:B,0)))</f>
        <v/>
      </c>
      <c r="H23" s="79"/>
      <c r="I23" s="13" t="str">
        <f t="shared" si="0"/>
        <v/>
      </c>
      <c r="J23" s="83"/>
      <c r="K23" s="29" t="str">
        <f>IF(H23="","",INDEX(Stoffe!$D:$D,MATCH('Bezug 7'!H23,Stoffe!$B:$B,0)))</f>
        <v/>
      </c>
      <c r="L23" s="30" t="str">
        <f>IF(H23="","",INDEX(Stoffe!$C:$C,MATCH('Bezug 7'!H23,Stoffe!$B:$B,0)))</f>
        <v/>
      </c>
      <c r="M23" s="29" t="str">
        <f>IF(H23="","",INDEX(Stoffe!$G:$G,MATCH('Bezug 7'!H23,Stoffe!$B:$B,0)))</f>
        <v/>
      </c>
      <c r="N23" s="30" t="str">
        <f>IF(H23="","",INDEX(Stoffe!$C:$C,MATCH('Bezug 7'!H23,Stoffe!$B:$B,0)))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IF(OR(B24="",C24=""),"",Betriebsdaten!$B$19)</f>
        <v/>
      </c>
      <c r="E24" s="80"/>
      <c r="F24" s="81"/>
      <c r="G24" s="82" t="str">
        <f>IF(F24="","",INDEX(Dropdown!C:C,MATCH(F24,Dropdown!B:B,0)))</f>
        <v/>
      </c>
      <c r="H24" s="79"/>
      <c r="I24" s="13" t="str">
        <f t="shared" si="0"/>
        <v/>
      </c>
      <c r="J24" s="83"/>
      <c r="K24" s="29" t="str">
        <f>IF(H24="","",INDEX(Stoffe!$D:$D,MATCH('Bezug 7'!H24,Stoffe!$B:$B,0)))</f>
        <v/>
      </c>
      <c r="L24" s="30" t="str">
        <f>IF(H24="","",INDEX(Stoffe!$C:$C,MATCH('Bezug 7'!H24,Stoffe!$B:$B,0)))</f>
        <v/>
      </c>
      <c r="M24" s="29" t="str">
        <f>IF(H24="","",INDEX(Stoffe!$G:$G,MATCH('Bezug 7'!H24,Stoffe!$B:$B,0)))</f>
        <v/>
      </c>
      <c r="N24" s="30" t="str">
        <f>IF(H24="","",INDEX(Stoffe!$C:$C,MATCH('Bezug 7'!H24,Stoffe!$B:$B,0)))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164</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IF(OR(B31="",C31=""),"",Betriebsdaten!$B$19)</f>
        <v/>
      </c>
      <c r="E31" s="80"/>
      <c r="F31" s="81"/>
      <c r="G31" s="82" t="str">
        <f>IF(F31="","",INDEX(Dropdown!C:C,MATCH(F31,Dropdown!B:B,0)))</f>
        <v/>
      </c>
      <c r="H31" s="79"/>
      <c r="I31" s="13" t="str">
        <f>IF(H31="","",IF(L31="kg/t","Menge in Tonnen!",IF(L31="kg/m³","Menge in Kubikmetern!")))</f>
        <v/>
      </c>
      <c r="J31" s="83"/>
      <c r="K31" s="29" t="str">
        <f>IF(H31="","",INDEX(Stoffe!$D:$D,MATCH('Bezug 7'!H31,Stoffe!$B:$B,0)))</f>
        <v/>
      </c>
      <c r="L31" s="30" t="str">
        <f>IF(H31="","",INDEX(Stoffe!$C:$C,MATCH('Bezug 7'!H31,Stoffe!$B:$B,0)))</f>
        <v/>
      </c>
      <c r="M31" s="29" t="str">
        <f>IF(H31="","",INDEX(Stoffe!$G:$G,MATCH('Bezug 7'!H31,Stoffe!$B:$B,0)))</f>
        <v/>
      </c>
      <c r="N31" s="30" t="str">
        <f>IF(H31="","",INDEX(Stoffe!$C:$C,MATCH('Bezug 7'!H31,Stoffe!$B:$B,0)))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IF(OR(B32="",C32=""),"",Betriebsdaten!$B$19)</f>
        <v/>
      </c>
      <c r="E32" s="80"/>
      <c r="F32" s="81"/>
      <c r="G32" s="82" t="str">
        <f>IF(F32="","",INDEX(Dropdown!C:C,MATCH(F32,Dropdown!B:B,0)))</f>
        <v/>
      </c>
      <c r="H32" s="79"/>
      <c r="I32" s="13" t="str">
        <f t="shared" ref="I32:I50" si="3">IF(H32="","",IF(L32="kg/t","Menge in Tonnen!",IF(L32="kg/m³","Menge in Kubikmetern!")))</f>
        <v/>
      </c>
      <c r="J32" s="83"/>
      <c r="K32" s="29" t="str">
        <f>IF(H32="","",INDEX(Stoffe!$D:$D,MATCH('Bezug 7'!H32,Stoffe!$B:$B,0)))</f>
        <v/>
      </c>
      <c r="L32" s="30" t="str">
        <f>IF(H32="","",INDEX(Stoffe!$C:$C,MATCH('Bezug 7'!H32,Stoffe!$B:$B,0)))</f>
        <v/>
      </c>
      <c r="M32" s="29" t="str">
        <f>IF(H32="","",INDEX(Stoffe!$G:$G,MATCH('Bezug 7'!H32,Stoffe!$B:$B,0)))</f>
        <v/>
      </c>
      <c r="N32" s="30" t="str">
        <f>IF(H32="","",INDEX(Stoffe!$C:$C,MATCH('Bezug 7'!H32,Stoffe!$B:$B,0)))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IF(OR(B33="",C33=""),"",Betriebsdaten!$B$19)</f>
        <v/>
      </c>
      <c r="E33" s="80"/>
      <c r="F33" s="81"/>
      <c r="G33" s="82" t="str">
        <f>IF(F33="","",INDEX(Dropdown!C:C,MATCH(F33,Dropdown!B:B,0)))</f>
        <v/>
      </c>
      <c r="H33" s="79"/>
      <c r="I33" s="13" t="str">
        <f t="shared" si="3"/>
        <v/>
      </c>
      <c r="J33" s="83"/>
      <c r="K33" s="29" t="str">
        <f>IF(H33="","",INDEX(Stoffe!$D:$D,MATCH('Bezug 7'!H33,Stoffe!$B:$B,0)))</f>
        <v/>
      </c>
      <c r="L33" s="30" t="str">
        <f>IF(H33="","",INDEX(Stoffe!$C:$C,MATCH('Bezug 7'!H33,Stoffe!$B:$B,0)))</f>
        <v/>
      </c>
      <c r="M33" s="29" t="str">
        <f>IF(H33="","",INDEX(Stoffe!$G:$G,MATCH('Bezug 7'!H33,Stoffe!$B:$B,0)))</f>
        <v/>
      </c>
      <c r="N33" s="30" t="str">
        <f>IF(H33="","",INDEX(Stoffe!$C:$C,MATCH('Bezug 7'!H33,Stoffe!$B:$B,0)))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IF(OR(B34="",C34=""),"",Betriebsdaten!$B$19)</f>
        <v/>
      </c>
      <c r="E34" s="80"/>
      <c r="F34" s="81"/>
      <c r="G34" s="82" t="str">
        <f>IF(F34="","",INDEX(Dropdown!C:C,MATCH(F34,Dropdown!B:B,0)))</f>
        <v/>
      </c>
      <c r="H34" s="79"/>
      <c r="I34" s="13" t="str">
        <f t="shared" si="3"/>
        <v/>
      </c>
      <c r="J34" s="83"/>
      <c r="K34" s="29" t="str">
        <f>IF(H34="","",INDEX(Stoffe!$D:$D,MATCH('Bezug 7'!H34,Stoffe!$B:$B,0)))</f>
        <v/>
      </c>
      <c r="L34" s="30" t="str">
        <f>IF(H34="","",INDEX(Stoffe!$C:$C,MATCH('Bezug 7'!H34,Stoffe!$B:$B,0)))</f>
        <v/>
      </c>
      <c r="M34" s="29" t="str">
        <f>IF(H34="","",INDEX(Stoffe!$G:$G,MATCH('Bezug 7'!H34,Stoffe!$B:$B,0)))</f>
        <v/>
      </c>
      <c r="N34" s="30" t="str">
        <f>IF(H34="","",INDEX(Stoffe!$C:$C,MATCH('Bezug 7'!H34,Stoffe!$B:$B,0)))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IF(OR(B35="",C35=""),"",Betriebsdaten!$B$19)</f>
        <v/>
      </c>
      <c r="E35" s="80"/>
      <c r="F35" s="81"/>
      <c r="G35" s="82" t="str">
        <f>IF(F35="","",INDEX(Dropdown!C:C,MATCH(F35,Dropdown!B:B,0)))</f>
        <v/>
      </c>
      <c r="H35" s="79"/>
      <c r="I35" s="13" t="str">
        <f t="shared" si="3"/>
        <v/>
      </c>
      <c r="J35" s="83"/>
      <c r="K35" s="29" t="str">
        <f>IF(H35="","",INDEX(Stoffe!$D:$D,MATCH('Bezug 7'!H35,Stoffe!$B:$B,0)))</f>
        <v/>
      </c>
      <c r="L35" s="30" t="str">
        <f>IF(H35="","",INDEX(Stoffe!$C:$C,MATCH('Bezug 7'!H35,Stoffe!$B:$B,0)))</f>
        <v/>
      </c>
      <c r="M35" s="29" t="str">
        <f>IF(H35="","",INDEX(Stoffe!$G:$G,MATCH('Bezug 7'!H35,Stoffe!$B:$B,0)))</f>
        <v/>
      </c>
      <c r="N35" s="30" t="str">
        <f>IF(H35="","",INDEX(Stoffe!$C:$C,MATCH('Bezug 7'!H35,Stoffe!$B:$B,0)))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IF(OR(B36="",C36=""),"",Betriebsdaten!$B$19)</f>
        <v/>
      </c>
      <c r="E36" s="80"/>
      <c r="F36" s="81"/>
      <c r="G36" s="82" t="str">
        <f>IF(F36="","",INDEX(Dropdown!C:C,MATCH(F36,Dropdown!B:B,0)))</f>
        <v/>
      </c>
      <c r="H36" s="79"/>
      <c r="I36" s="13" t="str">
        <f t="shared" si="3"/>
        <v/>
      </c>
      <c r="J36" s="83"/>
      <c r="K36" s="29" t="str">
        <f>IF(H36="","",INDEX(Stoffe!$D:$D,MATCH('Bezug 7'!H36,Stoffe!$B:$B,0)))</f>
        <v/>
      </c>
      <c r="L36" s="30" t="str">
        <f>IF(H36="","",INDEX(Stoffe!$C:$C,MATCH('Bezug 7'!H36,Stoffe!$B:$B,0)))</f>
        <v/>
      </c>
      <c r="M36" s="29" t="str">
        <f>IF(H36="","",INDEX(Stoffe!$G:$G,MATCH('Bezug 7'!H36,Stoffe!$B:$B,0)))</f>
        <v/>
      </c>
      <c r="N36" s="30" t="str">
        <f>IF(H36="","",INDEX(Stoffe!$C:$C,MATCH('Bezug 7'!H36,Stoffe!$B:$B,0)))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IF(OR(B37="",C37=""),"",Betriebsdaten!$B$19)</f>
        <v/>
      </c>
      <c r="E37" s="80"/>
      <c r="F37" s="81"/>
      <c r="G37" s="82" t="str">
        <f>IF(F37="","",INDEX(Dropdown!C:C,MATCH(F37,Dropdown!B:B,0)))</f>
        <v/>
      </c>
      <c r="H37" s="79"/>
      <c r="I37" s="13" t="str">
        <f t="shared" si="3"/>
        <v/>
      </c>
      <c r="J37" s="83"/>
      <c r="K37" s="29" t="str">
        <f>IF(H37="","",INDEX(Stoffe!$D:$D,MATCH('Bezug 7'!H37,Stoffe!$B:$B,0)))</f>
        <v/>
      </c>
      <c r="L37" s="30" t="str">
        <f>IF(H37="","",INDEX(Stoffe!$C:$C,MATCH('Bezug 7'!H37,Stoffe!$B:$B,0)))</f>
        <v/>
      </c>
      <c r="M37" s="29" t="str">
        <f>IF(H37="","",INDEX(Stoffe!$G:$G,MATCH('Bezug 7'!H37,Stoffe!$B:$B,0)))</f>
        <v/>
      </c>
      <c r="N37" s="30" t="str">
        <f>IF(H37="","",INDEX(Stoffe!$C:$C,MATCH('Bezug 7'!H37,Stoffe!$B:$B,0)))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IF(OR(B38="",C38=""),"",Betriebsdaten!$B$19)</f>
        <v/>
      </c>
      <c r="E38" s="80"/>
      <c r="F38" s="81"/>
      <c r="G38" s="82" t="str">
        <f>IF(F38="","",INDEX(Dropdown!C:C,MATCH(F38,Dropdown!B:B,0)))</f>
        <v/>
      </c>
      <c r="H38" s="79"/>
      <c r="I38" s="13" t="str">
        <f t="shared" si="3"/>
        <v/>
      </c>
      <c r="J38" s="83"/>
      <c r="K38" s="29" t="str">
        <f>IF(H38="","",INDEX(Stoffe!$D:$D,MATCH('Bezug 7'!H38,Stoffe!$B:$B,0)))</f>
        <v/>
      </c>
      <c r="L38" s="30" t="str">
        <f>IF(H38="","",INDEX(Stoffe!$C:$C,MATCH('Bezug 7'!H38,Stoffe!$B:$B,0)))</f>
        <v/>
      </c>
      <c r="M38" s="29" t="str">
        <f>IF(H38="","",INDEX(Stoffe!$G:$G,MATCH('Bezug 7'!H38,Stoffe!$B:$B,0)))</f>
        <v/>
      </c>
      <c r="N38" s="30" t="str">
        <f>IF(H38="","",INDEX(Stoffe!$C:$C,MATCH('Bezug 7'!H38,Stoffe!$B:$B,0)))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IF(OR(B39="",C39=""),"",Betriebsdaten!$B$19)</f>
        <v/>
      </c>
      <c r="E39" s="80"/>
      <c r="F39" s="81"/>
      <c r="G39" s="82" t="str">
        <f>IF(F39="","",INDEX(Dropdown!C:C,MATCH(F39,Dropdown!B:B,0)))</f>
        <v/>
      </c>
      <c r="H39" s="79"/>
      <c r="I39" s="13" t="str">
        <f t="shared" si="3"/>
        <v/>
      </c>
      <c r="J39" s="83"/>
      <c r="K39" s="29" t="str">
        <f>IF(H39="","",INDEX(Stoffe!$D:$D,MATCH('Bezug 7'!H39,Stoffe!$B:$B,0)))</f>
        <v/>
      </c>
      <c r="L39" s="30" t="str">
        <f>IF(H39="","",INDEX(Stoffe!$C:$C,MATCH('Bezug 7'!H39,Stoffe!$B:$B,0)))</f>
        <v/>
      </c>
      <c r="M39" s="29" t="str">
        <f>IF(H39="","",INDEX(Stoffe!$G:$G,MATCH('Bezug 7'!H39,Stoffe!$B:$B,0)))</f>
        <v/>
      </c>
      <c r="N39" s="30" t="str">
        <f>IF(H39="","",INDEX(Stoffe!$C:$C,MATCH('Bezug 7'!H39,Stoffe!$B:$B,0)))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IF(OR(B40="",C40=""),"",Betriebsdaten!$B$19)</f>
        <v/>
      </c>
      <c r="E40" s="80"/>
      <c r="F40" s="81"/>
      <c r="G40" s="82" t="str">
        <f>IF(F40="","",INDEX(Dropdown!C:C,MATCH(F40,Dropdown!B:B,0)))</f>
        <v/>
      </c>
      <c r="H40" s="79"/>
      <c r="I40" s="13" t="str">
        <f t="shared" si="3"/>
        <v/>
      </c>
      <c r="J40" s="83"/>
      <c r="K40" s="29" t="str">
        <f>IF(H40="","",INDEX(Stoffe!$D:$D,MATCH('Bezug 7'!H40,Stoffe!$B:$B,0)))</f>
        <v/>
      </c>
      <c r="L40" s="30" t="str">
        <f>IF(H40="","",INDEX(Stoffe!$C:$C,MATCH('Bezug 7'!H40,Stoffe!$B:$B,0)))</f>
        <v/>
      </c>
      <c r="M40" s="29" t="str">
        <f>IF(H40="","",INDEX(Stoffe!$G:$G,MATCH('Bezug 7'!H40,Stoffe!$B:$B,0)))</f>
        <v/>
      </c>
      <c r="N40" s="30" t="str">
        <f>IF(H40="","",INDEX(Stoffe!$C:$C,MATCH('Bezug 7'!H40,Stoffe!$B:$B,0)))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IF(OR(B41="",C41=""),"",Betriebsdaten!$B$19)</f>
        <v/>
      </c>
      <c r="E41" s="80"/>
      <c r="F41" s="81"/>
      <c r="G41" s="82" t="str">
        <f>IF(F41="","",INDEX(Dropdown!C:C,MATCH(F41,Dropdown!B:B,0)))</f>
        <v/>
      </c>
      <c r="H41" s="79"/>
      <c r="I41" s="13" t="str">
        <f t="shared" si="3"/>
        <v/>
      </c>
      <c r="J41" s="83"/>
      <c r="K41" s="29" t="str">
        <f>IF(H41="","",INDEX(Stoffe!$D:$D,MATCH('Bezug 7'!H41,Stoffe!$B:$B,0)))</f>
        <v/>
      </c>
      <c r="L41" s="30" t="str">
        <f>IF(H41="","",INDEX(Stoffe!$C:$C,MATCH('Bezug 7'!H41,Stoffe!$B:$B,0)))</f>
        <v/>
      </c>
      <c r="M41" s="29" t="str">
        <f>IF(H41="","",INDEX(Stoffe!$G:$G,MATCH('Bezug 7'!H41,Stoffe!$B:$B,0)))</f>
        <v/>
      </c>
      <c r="N41" s="30" t="str">
        <f>IF(H41="","",INDEX(Stoffe!$C:$C,MATCH('Bezug 7'!H41,Stoffe!$B:$B,0)))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IF(OR(B42="",C42=""),"",Betriebsdaten!$B$19)</f>
        <v/>
      </c>
      <c r="E42" s="80"/>
      <c r="F42" s="81"/>
      <c r="G42" s="82" t="str">
        <f>IF(F42="","",INDEX(Dropdown!C:C,MATCH(F42,Dropdown!B:B,0)))</f>
        <v/>
      </c>
      <c r="H42" s="79"/>
      <c r="I42" s="13" t="str">
        <f t="shared" si="3"/>
        <v/>
      </c>
      <c r="J42" s="83"/>
      <c r="K42" s="29" t="str">
        <f>IF(H42="","",INDEX(Stoffe!$D:$D,MATCH('Bezug 7'!H42,Stoffe!$B:$B,0)))</f>
        <v/>
      </c>
      <c r="L42" s="30" t="str">
        <f>IF(H42="","",INDEX(Stoffe!$C:$C,MATCH('Bezug 7'!H42,Stoffe!$B:$B,0)))</f>
        <v/>
      </c>
      <c r="M42" s="29" t="str">
        <f>IF(H42="","",INDEX(Stoffe!$G:$G,MATCH('Bezug 7'!H42,Stoffe!$B:$B,0)))</f>
        <v/>
      </c>
      <c r="N42" s="30" t="str">
        <f>IF(H42="","",INDEX(Stoffe!$C:$C,MATCH('Bezug 7'!H42,Stoffe!$B:$B,0)))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IF(OR(B43="",C43=""),"",Betriebsdaten!$B$19)</f>
        <v/>
      </c>
      <c r="E43" s="80"/>
      <c r="F43" s="81"/>
      <c r="G43" s="82" t="str">
        <f>IF(F43="","",INDEX(Dropdown!C:C,MATCH(F43,Dropdown!B:B,0)))</f>
        <v/>
      </c>
      <c r="H43" s="79"/>
      <c r="I43" s="13" t="str">
        <f t="shared" si="3"/>
        <v/>
      </c>
      <c r="J43" s="83"/>
      <c r="K43" s="29" t="str">
        <f>IF(H43="","",INDEX(Stoffe!$D:$D,MATCH('Bezug 7'!H43,Stoffe!$B:$B,0)))</f>
        <v/>
      </c>
      <c r="L43" s="30" t="str">
        <f>IF(H43="","",INDEX(Stoffe!$C:$C,MATCH('Bezug 7'!H43,Stoffe!$B:$B,0)))</f>
        <v/>
      </c>
      <c r="M43" s="29" t="str">
        <f>IF(H43="","",INDEX(Stoffe!$G:$G,MATCH('Bezug 7'!H43,Stoffe!$B:$B,0)))</f>
        <v/>
      </c>
      <c r="N43" s="30" t="str">
        <f>IF(H43="","",INDEX(Stoffe!$C:$C,MATCH('Bezug 7'!H43,Stoffe!$B:$B,0)))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IF(OR(B44="",C44=""),"",Betriebsdaten!$B$19)</f>
        <v/>
      </c>
      <c r="E44" s="80"/>
      <c r="F44" s="81"/>
      <c r="G44" s="82" t="str">
        <f>IF(F44="","",INDEX(Dropdown!C:C,MATCH(F44,Dropdown!B:B,0)))</f>
        <v/>
      </c>
      <c r="H44" s="79"/>
      <c r="I44" s="13" t="str">
        <f t="shared" si="3"/>
        <v/>
      </c>
      <c r="J44" s="83"/>
      <c r="K44" s="29" t="str">
        <f>IF(H44="","",INDEX(Stoffe!$D:$D,MATCH('Bezug 7'!H44,Stoffe!$B:$B,0)))</f>
        <v/>
      </c>
      <c r="L44" s="30" t="str">
        <f>IF(H44="","",INDEX(Stoffe!$C:$C,MATCH('Bezug 7'!H44,Stoffe!$B:$B,0)))</f>
        <v/>
      </c>
      <c r="M44" s="29" t="str">
        <f>IF(H44="","",INDEX(Stoffe!$G:$G,MATCH('Bezug 7'!H44,Stoffe!$B:$B,0)))</f>
        <v/>
      </c>
      <c r="N44" s="30" t="str">
        <f>IF(H44="","",INDEX(Stoffe!$C:$C,MATCH('Bezug 7'!H44,Stoffe!$B:$B,0)))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IF(OR(B45="",C45=""),"",Betriebsdaten!$B$19)</f>
        <v/>
      </c>
      <c r="E45" s="80"/>
      <c r="F45" s="81"/>
      <c r="G45" s="82" t="str">
        <f>IF(F45="","",INDEX(Dropdown!C:C,MATCH(F45,Dropdown!B:B,0)))</f>
        <v/>
      </c>
      <c r="H45" s="79"/>
      <c r="I45" s="13" t="str">
        <f t="shared" si="3"/>
        <v/>
      </c>
      <c r="J45" s="83"/>
      <c r="K45" s="29" t="str">
        <f>IF(H45="","",INDEX(Stoffe!$D:$D,MATCH('Bezug 7'!H45,Stoffe!$B:$B,0)))</f>
        <v/>
      </c>
      <c r="L45" s="30" t="str">
        <f>IF(H45="","",INDEX(Stoffe!$C:$C,MATCH('Bezug 7'!H45,Stoffe!$B:$B,0)))</f>
        <v/>
      </c>
      <c r="M45" s="29" t="str">
        <f>IF(H45="","",INDEX(Stoffe!$G:$G,MATCH('Bezug 7'!H45,Stoffe!$B:$B,0)))</f>
        <v/>
      </c>
      <c r="N45" s="30" t="str">
        <f>IF(H45="","",INDEX(Stoffe!$C:$C,MATCH('Bezug 7'!H45,Stoffe!$B:$B,0)))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IF(OR(B46="",C46=""),"",Betriebsdaten!$B$19)</f>
        <v/>
      </c>
      <c r="E46" s="80"/>
      <c r="F46" s="81"/>
      <c r="G46" s="82" t="str">
        <f>IF(F46="","",INDEX(Dropdown!C:C,MATCH(F46,Dropdown!B:B,0)))</f>
        <v/>
      </c>
      <c r="H46" s="79"/>
      <c r="I46" s="13" t="str">
        <f t="shared" si="3"/>
        <v/>
      </c>
      <c r="J46" s="83"/>
      <c r="K46" s="29" t="str">
        <f>IF(H46="","",INDEX(Stoffe!$D:$D,MATCH('Bezug 7'!H46,Stoffe!$B:$B,0)))</f>
        <v/>
      </c>
      <c r="L46" s="30" t="str">
        <f>IF(H46="","",INDEX(Stoffe!$C:$C,MATCH('Bezug 7'!H46,Stoffe!$B:$B,0)))</f>
        <v/>
      </c>
      <c r="M46" s="29" t="str">
        <f>IF(H46="","",INDEX(Stoffe!$G:$G,MATCH('Bezug 7'!H46,Stoffe!$B:$B,0)))</f>
        <v/>
      </c>
      <c r="N46" s="30" t="str">
        <f>IF(H46="","",INDEX(Stoffe!$C:$C,MATCH('Bezug 7'!H46,Stoffe!$B:$B,0)))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IF(OR(B47="",C47=""),"",Betriebsdaten!$B$19)</f>
        <v/>
      </c>
      <c r="E47" s="80"/>
      <c r="F47" s="81"/>
      <c r="G47" s="82" t="str">
        <f>IF(F47="","",INDEX(Dropdown!C:C,MATCH(F47,Dropdown!B:B,0)))</f>
        <v/>
      </c>
      <c r="H47" s="79"/>
      <c r="I47" s="13" t="str">
        <f t="shared" si="3"/>
        <v/>
      </c>
      <c r="J47" s="83"/>
      <c r="K47" s="29" t="str">
        <f>IF(H47="","",INDEX(Stoffe!$D:$D,MATCH('Bezug 7'!H47,Stoffe!$B:$B,0)))</f>
        <v/>
      </c>
      <c r="L47" s="30" t="str">
        <f>IF(H47="","",INDEX(Stoffe!$C:$C,MATCH('Bezug 7'!H47,Stoffe!$B:$B,0)))</f>
        <v/>
      </c>
      <c r="M47" s="29" t="str">
        <f>IF(H47="","",INDEX(Stoffe!$G:$G,MATCH('Bezug 7'!H47,Stoffe!$B:$B,0)))</f>
        <v/>
      </c>
      <c r="N47" s="30" t="str">
        <f>IF(H47="","",INDEX(Stoffe!$C:$C,MATCH('Bezug 7'!H47,Stoffe!$B:$B,0)))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IF(OR(B48="",C48=""),"",Betriebsdaten!$B$19)</f>
        <v/>
      </c>
      <c r="E48" s="80"/>
      <c r="F48" s="81"/>
      <c r="G48" s="82" t="str">
        <f>IF(F48="","",INDEX(Dropdown!C:C,MATCH(F48,Dropdown!B:B,0)))</f>
        <v/>
      </c>
      <c r="H48" s="79"/>
      <c r="I48" s="13" t="str">
        <f t="shared" si="3"/>
        <v/>
      </c>
      <c r="J48" s="83"/>
      <c r="K48" s="29" t="str">
        <f>IF(H48="","",INDEX(Stoffe!$D:$D,MATCH('Bezug 7'!H48,Stoffe!$B:$B,0)))</f>
        <v/>
      </c>
      <c r="L48" s="30" t="str">
        <f>IF(H48="","",INDEX(Stoffe!$C:$C,MATCH('Bezug 7'!H48,Stoffe!$B:$B,0)))</f>
        <v/>
      </c>
      <c r="M48" s="29" t="str">
        <f>IF(H48="","",INDEX(Stoffe!$G:$G,MATCH('Bezug 7'!H48,Stoffe!$B:$B,0)))</f>
        <v/>
      </c>
      <c r="N48" s="30" t="str">
        <f>IF(H48="","",INDEX(Stoffe!$C:$C,MATCH('Bezug 7'!H48,Stoffe!$B:$B,0)))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IF(OR(B49="",C49=""),"",Betriebsdaten!$B$19)</f>
        <v/>
      </c>
      <c r="E49" s="80"/>
      <c r="F49" s="81"/>
      <c r="G49" s="82" t="str">
        <f>IF(F49="","",INDEX(Dropdown!C:C,MATCH(F49,Dropdown!B:B,0)))</f>
        <v/>
      </c>
      <c r="H49" s="79"/>
      <c r="I49" s="13" t="str">
        <f t="shared" si="3"/>
        <v/>
      </c>
      <c r="J49" s="83"/>
      <c r="K49" s="29" t="str">
        <f>IF(H49="","",INDEX(Stoffe!$D:$D,MATCH('Bezug 7'!H49,Stoffe!$B:$B,0)))</f>
        <v/>
      </c>
      <c r="L49" s="30" t="str">
        <f>IF(H49="","",INDEX(Stoffe!$C:$C,MATCH('Bezug 7'!H49,Stoffe!$B:$B,0)))</f>
        <v/>
      </c>
      <c r="M49" s="29" t="str">
        <f>IF(H49="","",INDEX(Stoffe!$G:$G,MATCH('Bezug 7'!H49,Stoffe!$B:$B,0)))</f>
        <v/>
      </c>
      <c r="N49" s="30" t="str">
        <f>IF(H49="","",INDEX(Stoffe!$C:$C,MATCH('Bezug 7'!H49,Stoffe!$B:$B,0)))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IF(OR(B50="",C50=""),"",Betriebsdaten!$B$19)</f>
        <v/>
      </c>
      <c r="E50" s="80"/>
      <c r="F50" s="81"/>
      <c r="G50" s="82" t="str">
        <f>IF(F50="","",INDEX(Dropdown!C:C,MATCH(F50,Dropdown!B:B,0)))</f>
        <v/>
      </c>
      <c r="H50" s="79"/>
      <c r="I50" s="13" t="str">
        <f t="shared" si="3"/>
        <v/>
      </c>
      <c r="J50" s="83"/>
      <c r="K50" s="29" t="str">
        <f>IF(H50="","",INDEX(Stoffe!$D:$D,MATCH('Bezug 7'!H50,Stoffe!$B:$B,0)))</f>
        <v/>
      </c>
      <c r="L50" s="30" t="str">
        <f>IF(H50="","",INDEX(Stoffe!$C:$C,MATCH('Bezug 7'!H50,Stoffe!$B:$B,0)))</f>
        <v/>
      </c>
      <c r="M50" s="29" t="str">
        <f>IF(H50="","",INDEX(Stoffe!$G:$G,MATCH('Bezug 7'!H50,Stoffe!$B:$B,0)))</f>
        <v/>
      </c>
      <c r="N50" s="30" t="str">
        <f>IF(H50="","",INDEX(Stoffe!$C:$C,MATCH('Bezug 7'!H50,Stoffe!$B:$B,0)))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Dq/O86OJ5srLsKBGnNbMmQs7DEYcFfkBiZN0HWraWumxxNlt/eAjmggR9gtL/VCSQwT4r/zxKPf6I35WLUvEw==" saltValue="Dv25lubtqUgMix8aQVvfcQ=="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angeben!" sqref="J31:J50" xr:uid="{00000000-0002-0000-0900-000000000000}"/>
    <dataValidation allowBlank="1" showInputMessage="1" showErrorMessage="1" prompt="Bitte Produkt-Mengen oder bei Leguminosen-begrünung Fläche in Hektar angeben!" sqref="J5:J24" xr:uid="{00000000-0002-0000-09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900-000002000000}">
          <x14:formula1>
            <xm:f>Dropdown!$E$1:$E$13</xm:f>
          </x14:formula1>
          <xm:sqref>C31:C50</xm:sqref>
        </x14:dataValidation>
        <x14:dataValidation type="list" allowBlank="1" showInputMessage="1" showErrorMessage="1" prompt="Tag der Nährstoff-abfuhr!" xr:uid="{00000000-0002-0000-0900-000003000000}">
          <x14:formula1>
            <xm:f>Dropdown!$D$1:$D$32</xm:f>
          </x14:formula1>
          <xm:sqref>B31:B50</xm:sqref>
        </x14:dataValidation>
        <x14:dataValidation type="list" allowBlank="1" showInputMessage="1" showErrorMessage="1" prompt="Monat der Nährstoff-zufuhr!" xr:uid="{00000000-0002-0000-0900-000004000000}">
          <x14:formula1>
            <xm:f>Dropdown!$E$1:$E$13</xm:f>
          </x14:formula1>
          <xm:sqref>C5:C24</xm:sqref>
        </x14:dataValidation>
        <x14:dataValidation type="list" allowBlank="1" showInputMessage="1" showErrorMessage="1" prompt="Tag der Nährstoff-zufuhr!" xr:uid="{00000000-0002-0000-0900-000005000000}">
          <x14:formula1>
            <xm:f>Dropdown!$D$1:$D$32</xm:f>
          </x14:formula1>
          <xm:sqref>B5:B24</xm:sqref>
        </x14:dataValidation>
        <x14:dataValidation type="list" allowBlank="1" showInputMessage="1" showErrorMessage="1" prompt="Bitte Stoffgruppe auswählen!" xr:uid="{00000000-0002-0000-0900-00002E000000}">
          <x14:formula1>
            <xm:f>Dropdown!$B$1:$B$10</xm:f>
          </x14:formula1>
          <xm:sqref>F5:F24</xm:sqref>
        </x14:dataValidation>
        <x14:dataValidation type="list" allowBlank="1" showInputMessage="1" showErrorMessage="1" prompt="Bitte Angaben zur Ermittlung der Nährstoffwerte machen!_x000a_" xr:uid="{00000000-0002-0000-0900-00002F000000}">
          <x14:formula1>
            <xm:f>Dropdown!$F$1:$F$3</xm:f>
          </x14:formula1>
          <xm:sqref>E5:E24 E31:E50</xm:sqref>
        </x14:dataValidation>
        <x14:dataValidation type="list" allowBlank="1" showInputMessage="1" showErrorMessage="1" prompt="Bitte Stoffgruppe auswählen!" xr:uid="{40217C26-FCAC-4990-9778-A74D31D86D38}">
          <x14:formula1>
            <xm:f>Dropdown!$G$1:$G$9</xm:f>
          </x14:formula1>
          <xm:sqref>F31:F50</xm:sqref>
        </x14:dataValidation>
        <x14:dataValidation type="list" allowBlank="1" showInputMessage="1" showErrorMessage="1" prompt="Zuerst Stoffgruppe dann zutreffende Nährstoff-_x000a_abfuhr auswählen!" xr:uid="{00000000-0002-0000-09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9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9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9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9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9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9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9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9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9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9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9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9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9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9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9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9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9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9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9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9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9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9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9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9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9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9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9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9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9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9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9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9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9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9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9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9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9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9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9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79"/>
  <sheetViews>
    <sheetView zoomScale="78" zoomScaleNormal="78" workbookViewId="0">
      <selection activeCell="B31" sqref="B31"/>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bestFit="1"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161</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IF(OR(B5="",C5=""),"",Betriebsdaten!$B$20)</f>
        <v/>
      </c>
      <c r="E5" s="80"/>
      <c r="F5" s="81"/>
      <c r="G5" s="82" t="str">
        <f>IF(F5="","",INDEX(Dropdown!C:C,MATCH(F5,Dropdown!B:B,0)))</f>
        <v/>
      </c>
      <c r="H5" s="79"/>
      <c r="I5" s="13" t="str">
        <f t="shared" ref="I5:I24" si="0">IF(H5="","",IF(L5="kg/t","Menge in Tonnen!",IF(L5="kg/m³","Menge in Kubikmetern!",IF(L5="kg/ha","Fläche in Hektar!"))))</f>
        <v/>
      </c>
      <c r="J5" s="83"/>
      <c r="K5" s="29" t="str">
        <f>IF(H5="","",INDEX(Stoffe!$D:$D,MATCH('Bezug 8'!H5,Stoffe!$B:$B,0)))</f>
        <v/>
      </c>
      <c r="L5" s="30" t="str">
        <f>IF(H5="","",INDEX(Stoffe!$C:$C,MATCH('Bezug 8'!H5,Stoffe!$B:$B,0)))</f>
        <v/>
      </c>
      <c r="M5" s="29" t="str">
        <f>IF(H5="","",INDEX(Stoffe!$G:$G,MATCH('Bezug 8'!H5,Stoffe!$B:$B,0)))</f>
        <v/>
      </c>
      <c r="N5" s="30" t="str">
        <f>IF(H5="","",INDEX(Stoffe!$C:$C,MATCH('Bezug 8'!H5,Stoffe!$B:$B,0)))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IF(OR(B6="",C6=""),"",Betriebsdaten!$B$20)</f>
        <v/>
      </c>
      <c r="E6" s="80"/>
      <c r="F6" s="81"/>
      <c r="G6" s="82" t="str">
        <f>IF(F6="","",INDEX(Dropdown!C:C,MATCH(F6,Dropdown!B:B,0)))</f>
        <v/>
      </c>
      <c r="H6" s="79"/>
      <c r="I6" s="13" t="str">
        <f t="shared" si="0"/>
        <v/>
      </c>
      <c r="J6" s="83"/>
      <c r="K6" s="29" t="str">
        <f>IF(H6="","",INDEX(Stoffe!$D:$D,MATCH('Bezug 8'!H6,Stoffe!$B:$B,0)))</f>
        <v/>
      </c>
      <c r="L6" s="30" t="str">
        <f>IF(H6="","",INDEX(Stoffe!$C:$C,MATCH('Bezug 8'!H6,Stoffe!$B:$B,0)))</f>
        <v/>
      </c>
      <c r="M6" s="29" t="str">
        <f>IF(H6="","",INDEX(Stoffe!$G:$G,MATCH('Bezug 8'!H6,Stoffe!$B:$B,0)))</f>
        <v/>
      </c>
      <c r="N6" s="30" t="str">
        <f>IF(H6="","",INDEX(Stoffe!$C:$C,MATCH('Bezug 8'!H6,Stoffe!$B:$B,0)))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IF(OR(B7="",C7=""),"",Betriebsdaten!$B$20)</f>
        <v/>
      </c>
      <c r="E7" s="80"/>
      <c r="F7" s="81"/>
      <c r="G7" s="82" t="str">
        <f>IF(F7="","",INDEX(Dropdown!C:C,MATCH(F7,Dropdown!B:B,0)))</f>
        <v/>
      </c>
      <c r="H7" s="79"/>
      <c r="I7" s="13" t="str">
        <f t="shared" si="0"/>
        <v/>
      </c>
      <c r="J7" s="83"/>
      <c r="K7" s="29" t="str">
        <f>IF(H7="","",INDEX(Stoffe!$D:$D,MATCH('Bezug 8'!H7,Stoffe!$B:$B,0)))</f>
        <v/>
      </c>
      <c r="L7" s="30" t="str">
        <f>IF(H7="","",INDEX(Stoffe!$C:$C,MATCH('Bezug 8'!H7,Stoffe!$B:$B,0)))</f>
        <v/>
      </c>
      <c r="M7" s="29" t="str">
        <f>IF(H7="","",INDEX(Stoffe!$G:$G,MATCH('Bezug 8'!H7,Stoffe!$B:$B,0)))</f>
        <v/>
      </c>
      <c r="N7" s="30" t="str">
        <f>IF(H7="","",INDEX(Stoffe!$C:$C,MATCH('Bezug 8'!H7,Stoffe!$B:$B,0)))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IF(OR(B8="",C8=""),"",Betriebsdaten!$B$20)</f>
        <v/>
      </c>
      <c r="E8" s="80"/>
      <c r="F8" s="81"/>
      <c r="G8" s="82" t="str">
        <f>IF(F8="","",INDEX(Dropdown!C:C,MATCH(F8,Dropdown!B:B,0)))</f>
        <v/>
      </c>
      <c r="H8" s="79"/>
      <c r="I8" s="13" t="str">
        <f t="shared" si="0"/>
        <v/>
      </c>
      <c r="J8" s="83"/>
      <c r="K8" s="29" t="str">
        <f>IF(H8="","",INDEX(Stoffe!$D:$D,MATCH('Bezug 8'!H8,Stoffe!$B:$B,0)))</f>
        <v/>
      </c>
      <c r="L8" s="30" t="str">
        <f>IF(H8="","",INDEX(Stoffe!$C:$C,MATCH('Bezug 8'!H8,Stoffe!$B:$B,0)))</f>
        <v/>
      </c>
      <c r="M8" s="29" t="str">
        <f>IF(H8="","",INDEX(Stoffe!$G:$G,MATCH('Bezug 8'!H8,Stoffe!$B:$B,0)))</f>
        <v/>
      </c>
      <c r="N8" s="30" t="str">
        <f>IF(H8="","",INDEX(Stoffe!$C:$C,MATCH('Bezug 8'!H8,Stoffe!$B:$B,0)))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IF(OR(B9="",C9=""),"",Betriebsdaten!$B$20)</f>
        <v/>
      </c>
      <c r="E9" s="80"/>
      <c r="F9" s="81"/>
      <c r="G9" s="82" t="str">
        <f>IF(F9="","",INDEX(Dropdown!C:C,MATCH(F9,Dropdown!B:B,0)))</f>
        <v/>
      </c>
      <c r="H9" s="79"/>
      <c r="I9" s="13" t="str">
        <f t="shared" si="0"/>
        <v/>
      </c>
      <c r="J9" s="83"/>
      <c r="K9" s="29" t="str">
        <f>IF(H9="","",INDEX(Stoffe!$D:$D,MATCH('Bezug 8'!H9,Stoffe!$B:$B,0)))</f>
        <v/>
      </c>
      <c r="L9" s="30" t="str">
        <f>IF(H9="","",INDEX(Stoffe!$C:$C,MATCH('Bezug 8'!H9,Stoffe!$B:$B,0)))</f>
        <v/>
      </c>
      <c r="M9" s="29" t="str">
        <f>IF(H9="","",INDEX(Stoffe!$G:$G,MATCH('Bezug 8'!H9,Stoffe!$B:$B,0)))</f>
        <v/>
      </c>
      <c r="N9" s="30" t="str">
        <f>IF(H9="","",INDEX(Stoffe!$C:$C,MATCH('Bezug 8'!H9,Stoffe!$B:$B,0)))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IF(OR(B10="",C10=""),"",Betriebsdaten!$B$20)</f>
        <v/>
      </c>
      <c r="E10" s="80"/>
      <c r="F10" s="81"/>
      <c r="G10" s="82" t="str">
        <f>IF(F10="","",INDEX(Dropdown!C:C,MATCH(F10,Dropdown!B:B,0)))</f>
        <v/>
      </c>
      <c r="H10" s="79"/>
      <c r="I10" s="13" t="str">
        <f t="shared" si="0"/>
        <v/>
      </c>
      <c r="J10" s="83"/>
      <c r="K10" s="29" t="str">
        <f>IF(H10="","",INDEX(Stoffe!$D:$D,MATCH('Bezug 8'!H10,Stoffe!$B:$B,0)))</f>
        <v/>
      </c>
      <c r="L10" s="30" t="str">
        <f>IF(H10="","",INDEX(Stoffe!$C:$C,MATCH('Bezug 8'!H10,Stoffe!$B:$B,0)))</f>
        <v/>
      </c>
      <c r="M10" s="29" t="str">
        <f>IF(H10="","",INDEX(Stoffe!$G:$G,MATCH('Bezug 8'!H10,Stoffe!$B:$B,0)))</f>
        <v/>
      </c>
      <c r="N10" s="30" t="str">
        <f>IF(H10="","",INDEX(Stoffe!$C:$C,MATCH('Bezug 8'!H10,Stoffe!$B:$B,0)))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IF(OR(B11="",C11=""),"",Betriebsdaten!$B$20)</f>
        <v/>
      </c>
      <c r="E11" s="80"/>
      <c r="F11" s="81"/>
      <c r="G11" s="82" t="str">
        <f>IF(F11="","",INDEX(Dropdown!C:C,MATCH(F11,Dropdown!B:B,0)))</f>
        <v/>
      </c>
      <c r="H11" s="79"/>
      <c r="I11" s="13" t="str">
        <f t="shared" si="0"/>
        <v/>
      </c>
      <c r="J11" s="83"/>
      <c r="K11" s="29" t="str">
        <f>IF(H11="","",INDEX(Stoffe!$D:$D,MATCH('Bezug 8'!H11,Stoffe!$B:$B,0)))</f>
        <v/>
      </c>
      <c r="L11" s="30" t="str">
        <f>IF(H11="","",INDEX(Stoffe!$C:$C,MATCH('Bezug 8'!H11,Stoffe!$B:$B,0)))</f>
        <v/>
      </c>
      <c r="M11" s="29" t="str">
        <f>IF(H11="","",INDEX(Stoffe!$G:$G,MATCH('Bezug 8'!H11,Stoffe!$B:$B,0)))</f>
        <v/>
      </c>
      <c r="N11" s="30" t="str">
        <f>IF(H11="","",INDEX(Stoffe!$C:$C,MATCH('Bezug 8'!H11,Stoffe!$B:$B,0)))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IF(OR(B12="",C12=""),"",Betriebsdaten!$B$20)</f>
        <v/>
      </c>
      <c r="E12" s="80"/>
      <c r="F12" s="81"/>
      <c r="G12" s="82" t="str">
        <f>IF(F12="","",INDEX(Dropdown!C:C,MATCH(F12,Dropdown!B:B,0)))</f>
        <v/>
      </c>
      <c r="H12" s="79"/>
      <c r="I12" s="13" t="str">
        <f t="shared" si="0"/>
        <v/>
      </c>
      <c r="J12" s="83"/>
      <c r="K12" s="29" t="str">
        <f>IF(H12="","",INDEX(Stoffe!$D:$D,MATCH('Bezug 8'!H12,Stoffe!$B:$B,0)))</f>
        <v/>
      </c>
      <c r="L12" s="30" t="str">
        <f>IF(H12="","",INDEX(Stoffe!$C:$C,MATCH('Bezug 8'!H12,Stoffe!$B:$B,0)))</f>
        <v/>
      </c>
      <c r="M12" s="29" t="str">
        <f>IF(H12="","",INDEX(Stoffe!$G:$G,MATCH('Bezug 8'!H12,Stoffe!$B:$B,0)))</f>
        <v/>
      </c>
      <c r="N12" s="30" t="str">
        <f>IF(H12="","",INDEX(Stoffe!$C:$C,MATCH('Bezug 8'!H12,Stoffe!$B:$B,0)))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IF(OR(B13="",C13=""),"",Betriebsdaten!$B$20)</f>
        <v/>
      </c>
      <c r="E13" s="80"/>
      <c r="F13" s="81"/>
      <c r="G13" s="82" t="str">
        <f>IF(F13="","",INDEX(Dropdown!C:C,MATCH(F13,Dropdown!B:B,0)))</f>
        <v/>
      </c>
      <c r="H13" s="79"/>
      <c r="I13" s="13" t="str">
        <f t="shared" si="0"/>
        <v/>
      </c>
      <c r="J13" s="83"/>
      <c r="K13" s="29" t="str">
        <f>IF(H13="","",INDEX(Stoffe!$D:$D,MATCH('Bezug 8'!H13,Stoffe!$B:$B,0)))</f>
        <v/>
      </c>
      <c r="L13" s="30" t="str">
        <f>IF(H13="","",INDEX(Stoffe!$C:$C,MATCH('Bezug 8'!H13,Stoffe!$B:$B,0)))</f>
        <v/>
      </c>
      <c r="M13" s="29" t="str">
        <f>IF(H13="","",INDEX(Stoffe!$G:$G,MATCH('Bezug 8'!H13,Stoffe!$B:$B,0)))</f>
        <v/>
      </c>
      <c r="N13" s="30" t="str">
        <f>IF(H13="","",INDEX(Stoffe!$C:$C,MATCH('Bezug 8'!H13,Stoffe!$B:$B,0)))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IF(OR(B14="",C14=""),"",Betriebsdaten!$B$20)</f>
        <v/>
      </c>
      <c r="E14" s="80"/>
      <c r="F14" s="81"/>
      <c r="G14" s="82" t="str">
        <f>IF(F14="","",INDEX(Dropdown!C:C,MATCH(F14,Dropdown!B:B,0)))</f>
        <v/>
      </c>
      <c r="H14" s="79"/>
      <c r="I14" s="13" t="str">
        <f t="shared" si="0"/>
        <v/>
      </c>
      <c r="J14" s="83"/>
      <c r="K14" s="29" t="str">
        <f>IF(H14="","",INDEX(Stoffe!$D:$D,MATCH('Bezug 8'!H14,Stoffe!$B:$B,0)))</f>
        <v/>
      </c>
      <c r="L14" s="30" t="str">
        <f>IF(H14="","",INDEX(Stoffe!$C:$C,MATCH('Bezug 8'!H14,Stoffe!$B:$B,0)))</f>
        <v/>
      </c>
      <c r="M14" s="29" t="str">
        <f>IF(H14="","",INDEX(Stoffe!$G:$G,MATCH('Bezug 8'!H14,Stoffe!$B:$B,0)))</f>
        <v/>
      </c>
      <c r="N14" s="30" t="str">
        <f>IF(H14="","",INDEX(Stoffe!$C:$C,MATCH('Bezug 8'!H14,Stoffe!$B:$B,0)))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IF(OR(B15="",C15=""),"",Betriebsdaten!$B$20)</f>
        <v/>
      </c>
      <c r="E15" s="80"/>
      <c r="F15" s="81"/>
      <c r="G15" s="82" t="str">
        <f>IF(F15="","",INDEX(Dropdown!C:C,MATCH(F15,Dropdown!B:B,0)))</f>
        <v/>
      </c>
      <c r="H15" s="79"/>
      <c r="I15" s="13" t="str">
        <f t="shared" si="0"/>
        <v/>
      </c>
      <c r="J15" s="83"/>
      <c r="K15" s="29" t="str">
        <f>IF(H15="","",INDEX(Stoffe!$D:$D,MATCH('Bezug 8'!H15,Stoffe!$B:$B,0)))</f>
        <v/>
      </c>
      <c r="L15" s="30" t="str">
        <f>IF(H15="","",INDEX(Stoffe!$C:$C,MATCH('Bezug 8'!H15,Stoffe!$B:$B,0)))</f>
        <v/>
      </c>
      <c r="M15" s="29" t="str">
        <f>IF(H15="","",INDEX(Stoffe!$G:$G,MATCH('Bezug 8'!H15,Stoffe!$B:$B,0)))</f>
        <v/>
      </c>
      <c r="N15" s="30" t="str">
        <f>IF(H15="","",INDEX(Stoffe!$C:$C,MATCH('Bezug 8'!H15,Stoffe!$B:$B,0)))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IF(OR(B16="",C16=""),"",Betriebsdaten!$B$20)</f>
        <v/>
      </c>
      <c r="E16" s="80"/>
      <c r="F16" s="81"/>
      <c r="G16" s="82" t="str">
        <f>IF(F16="","",INDEX(Dropdown!C:C,MATCH(F16,Dropdown!B:B,0)))</f>
        <v/>
      </c>
      <c r="H16" s="79"/>
      <c r="I16" s="13" t="str">
        <f t="shared" si="0"/>
        <v/>
      </c>
      <c r="J16" s="83"/>
      <c r="K16" s="29" t="str">
        <f>IF(H16="","",INDEX(Stoffe!$D:$D,MATCH('Bezug 8'!H16,Stoffe!$B:$B,0)))</f>
        <v/>
      </c>
      <c r="L16" s="30" t="str">
        <f>IF(H16="","",INDEX(Stoffe!$C:$C,MATCH('Bezug 8'!H16,Stoffe!$B:$B,0)))</f>
        <v/>
      </c>
      <c r="M16" s="29" t="str">
        <f>IF(H16="","",INDEX(Stoffe!$G:$G,MATCH('Bezug 8'!H16,Stoffe!$B:$B,0)))</f>
        <v/>
      </c>
      <c r="N16" s="30" t="str">
        <f>IF(H16="","",INDEX(Stoffe!$C:$C,MATCH('Bezug 8'!H16,Stoffe!$B:$B,0)))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IF(OR(B17="",C17=""),"",Betriebsdaten!$B$20)</f>
        <v/>
      </c>
      <c r="E17" s="80"/>
      <c r="F17" s="81"/>
      <c r="G17" s="82" t="str">
        <f>IF(F17="","",INDEX(Dropdown!C:C,MATCH(F17,Dropdown!B:B,0)))</f>
        <v/>
      </c>
      <c r="H17" s="79"/>
      <c r="I17" s="13" t="str">
        <f t="shared" si="0"/>
        <v/>
      </c>
      <c r="J17" s="83"/>
      <c r="K17" s="29" t="str">
        <f>IF(H17="","",INDEX(Stoffe!$D:$D,MATCH('Bezug 8'!H17,Stoffe!$B:$B,0)))</f>
        <v/>
      </c>
      <c r="L17" s="30" t="str">
        <f>IF(H17="","",INDEX(Stoffe!$C:$C,MATCH('Bezug 8'!H17,Stoffe!$B:$B,0)))</f>
        <v/>
      </c>
      <c r="M17" s="29" t="str">
        <f>IF(H17="","",INDEX(Stoffe!$G:$G,MATCH('Bezug 8'!H17,Stoffe!$B:$B,0)))</f>
        <v/>
      </c>
      <c r="N17" s="30" t="str">
        <f>IF(H17="","",INDEX(Stoffe!$C:$C,MATCH('Bezug 8'!H17,Stoffe!$B:$B,0)))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IF(OR(B18="",C18=""),"",Betriebsdaten!$B$20)</f>
        <v/>
      </c>
      <c r="E18" s="80"/>
      <c r="F18" s="81"/>
      <c r="G18" s="82" t="str">
        <f>IF(F18="","",INDEX(Dropdown!C:C,MATCH(F18,Dropdown!B:B,0)))</f>
        <v/>
      </c>
      <c r="H18" s="79"/>
      <c r="I18" s="13" t="str">
        <f t="shared" si="0"/>
        <v/>
      </c>
      <c r="J18" s="83"/>
      <c r="K18" s="29" t="str">
        <f>IF(H18="","",INDEX(Stoffe!$D:$D,MATCH('Bezug 8'!H18,Stoffe!$B:$B,0)))</f>
        <v/>
      </c>
      <c r="L18" s="30" t="str">
        <f>IF(H18="","",INDEX(Stoffe!$C:$C,MATCH('Bezug 8'!H18,Stoffe!$B:$B,0)))</f>
        <v/>
      </c>
      <c r="M18" s="29" t="str">
        <f>IF(H18="","",INDEX(Stoffe!$G:$G,MATCH('Bezug 8'!H18,Stoffe!$B:$B,0)))</f>
        <v/>
      </c>
      <c r="N18" s="30" t="str">
        <f>IF(H18="","",INDEX(Stoffe!$C:$C,MATCH('Bezug 8'!H18,Stoffe!$B:$B,0)))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IF(OR(B19="",C19=""),"",Betriebsdaten!$B$20)</f>
        <v/>
      </c>
      <c r="E19" s="80"/>
      <c r="F19" s="81"/>
      <c r="G19" s="82" t="str">
        <f>IF(F19="","",INDEX(Dropdown!C:C,MATCH(F19,Dropdown!B:B,0)))</f>
        <v/>
      </c>
      <c r="H19" s="79"/>
      <c r="I19" s="13" t="str">
        <f t="shared" si="0"/>
        <v/>
      </c>
      <c r="J19" s="83"/>
      <c r="K19" s="29" t="str">
        <f>IF(H19="","",INDEX(Stoffe!$D:$D,MATCH('Bezug 8'!H19,Stoffe!$B:$B,0)))</f>
        <v/>
      </c>
      <c r="L19" s="30" t="str">
        <f>IF(H19="","",INDEX(Stoffe!$C:$C,MATCH('Bezug 8'!H19,Stoffe!$B:$B,0)))</f>
        <v/>
      </c>
      <c r="M19" s="29" t="str">
        <f>IF(H19="","",INDEX(Stoffe!$G:$G,MATCH('Bezug 8'!H19,Stoffe!$B:$B,0)))</f>
        <v/>
      </c>
      <c r="N19" s="30" t="str">
        <f>IF(H19="","",INDEX(Stoffe!$C:$C,MATCH('Bezug 8'!H19,Stoffe!$B:$B,0)))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IF(OR(B20="",C20=""),"",Betriebsdaten!$B$20)</f>
        <v/>
      </c>
      <c r="E20" s="80"/>
      <c r="F20" s="81"/>
      <c r="G20" s="82" t="str">
        <f>IF(F20="","",INDEX(Dropdown!C:C,MATCH(F20,Dropdown!B:B,0)))</f>
        <v/>
      </c>
      <c r="H20" s="79"/>
      <c r="I20" s="13" t="str">
        <f t="shared" si="0"/>
        <v/>
      </c>
      <c r="J20" s="83"/>
      <c r="K20" s="29" t="str">
        <f>IF(H20="","",INDEX(Stoffe!$D:$D,MATCH('Bezug 8'!H20,Stoffe!$B:$B,0)))</f>
        <v/>
      </c>
      <c r="L20" s="30" t="str">
        <f>IF(H20="","",INDEX(Stoffe!$C:$C,MATCH('Bezug 8'!H20,Stoffe!$B:$B,0)))</f>
        <v/>
      </c>
      <c r="M20" s="29" t="str">
        <f>IF(H20="","",INDEX(Stoffe!$G:$G,MATCH('Bezug 8'!H20,Stoffe!$B:$B,0)))</f>
        <v/>
      </c>
      <c r="N20" s="30" t="str">
        <f>IF(H20="","",INDEX(Stoffe!$C:$C,MATCH('Bezug 8'!H20,Stoffe!$B:$B,0)))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IF(OR(B21="",C21=""),"",Betriebsdaten!$B$20)</f>
        <v/>
      </c>
      <c r="E21" s="80"/>
      <c r="F21" s="81"/>
      <c r="G21" s="82" t="str">
        <f>IF(F21="","",INDEX(Dropdown!C:C,MATCH(F21,Dropdown!B:B,0)))</f>
        <v/>
      </c>
      <c r="H21" s="79"/>
      <c r="I21" s="13" t="str">
        <f t="shared" si="0"/>
        <v/>
      </c>
      <c r="J21" s="83"/>
      <c r="K21" s="29" t="str">
        <f>IF(H21="","",INDEX(Stoffe!$D:$D,MATCH('Bezug 8'!H21,Stoffe!$B:$B,0)))</f>
        <v/>
      </c>
      <c r="L21" s="30" t="str">
        <f>IF(H21="","",INDEX(Stoffe!$C:$C,MATCH('Bezug 8'!H21,Stoffe!$B:$B,0)))</f>
        <v/>
      </c>
      <c r="M21" s="29" t="str">
        <f>IF(H21="","",INDEX(Stoffe!$G:$G,MATCH('Bezug 8'!H21,Stoffe!$B:$B,0)))</f>
        <v/>
      </c>
      <c r="N21" s="30" t="str">
        <f>IF(H21="","",INDEX(Stoffe!$C:$C,MATCH('Bezug 8'!H21,Stoffe!$B:$B,0)))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IF(OR(B22="",C22=""),"",Betriebsdaten!$B$20)</f>
        <v/>
      </c>
      <c r="E22" s="80"/>
      <c r="F22" s="81"/>
      <c r="G22" s="82" t="str">
        <f>IF(F22="","",INDEX(Dropdown!C:C,MATCH(F22,Dropdown!B:B,0)))</f>
        <v/>
      </c>
      <c r="H22" s="79"/>
      <c r="I22" s="13" t="str">
        <f t="shared" si="0"/>
        <v/>
      </c>
      <c r="J22" s="83"/>
      <c r="K22" s="29" t="str">
        <f>IF(H22="","",INDEX(Stoffe!$D:$D,MATCH('Bezug 8'!H22,Stoffe!$B:$B,0)))</f>
        <v/>
      </c>
      <c r="L22" s="30" t="str">
        <f>IF(H22="","",INDEX(Stoffe!$C:$C,MATCH('Bezug 8'!H22,Stoffe!$B:$B,0)))</f>
        <v/>
      </c>
      <c r="M22" s="29" t="str">
        <f>IF(H22="","",INDEX(Stoffe!$G:$G,MATCH('Bezug 8'!H22,Stoffe!$B:$B,0)))</f>
        <v/>
      </c>
      <c r="N22" s="30" t="str">
        <f>IF(H22="","",INDEX(Stoffe!$C:$C,MATCH('Bezug 8'!H22,Stoffe!$B:$B,0)))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IF(OR(B23="",C23=""),"",Betriebsdaten!$B$20)</f>
        <v/>
      </c>
      <c r="E23" s="80"/>
      <c r="F23" s="81"/>
      <c r="G23" s="82" t="str">
        <f>IF(F23="","",INDEX(Dropdown!C:C,MATCH(F23,Dropdown!B:B,0)))</f>
        <v/>
      </c>
      <c r="H23" s="79"/>
      <c r="I23" s="13" t="str">
        <f t="shared" si="0"/>
        <v/>
      </c>
      <c r="J23" s="83"/>
      <c r="K23" s="29" t="str">
        <f>IF(H23="","",INDEX(Stoffe!$D:$D,MATCH('Bezug 8'!H23,Stoffe!$B:$B,0)))</f>
        <v/>
      </c>
      <c r="L23" s="30" t="str">
        <f>IF(H23="","",INDEX(Stoffe!$C:$C,MATCH('Bezug 8'!H23,Stoffe!$B:$B,0)))</f>
        <v/>
      </c>
      <c r="M23" s="29" t="str">
        <f>IF(H23="","",INDEX(Stoffe!$G:$G,MATCH('Bezug 8'!H23,Stoffe!$B:$B,0)))</f>
        <v/>
      </c>
      <c r="N23" s="30" t="str">
        <f>IF(H23="","",INDEX(Stoffe!$C:$C,MATCH('Bezug 8'!H23,Stoffe!$B:$B,0)))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IF(OR(B24="",C24=""),"",Betriebsdaten!$B$20)</f>
        <v/>
      </c>
      <c r="E24" s="80"/>
      <c r="F24" s="81"/>
      <c r="G24" s="82" t="str">
        <f>IF(F24="","",INDEX(Dropdown!C:C,MATCH(F24,Dropdown!B:B,0)))</f>
        <v/>
      </c>
      <c r="H24" s="79"/>
      <c r="I24" s="13" t="str">
        <f t="shared" si="0"/>
        <v/>
      </c>
      <c r="J24" s="83"/>
      <c r="K24" s="29" t="str">
        <f>IF(H24="","",INDEX(Stoffe!$D:$D,MATCH('Bezug 8'!H24,Stoffe!$B:$B,0)))</f>
        <v/>
      </c>
      <c r="L24" s="30" t="str">
        <f>IF(H24="","",INDEX(Stoffe!$C:$C,MATCH('Bezug 8'!H24,Stoffe!$B:$B,0)))</f>
        <v/>
      </c>
      <c r="M24" s="29" t="str">
        <f>IF(H24="","",INDEX(Stoffe!$G:$G,MATCH('Bezug 8'!H24,Stoffe!$B:$B,0)))</f>
        <v/>
      </c>
      <c r="N24" s="30" t="str">
        <f>IF(H24="","",INDEX(Stoffe!$C:$C,MATCH('Bezug 8'!H24,Stoffe!$B:$B,0)))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162</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IF(OR(B31="",C31=""),"",Betriebsdaten!$B$20)</f>
        <v/>
      </c>
      <c r="E31" s="80"/>
      <c r="F31" s="81"/>
      <c r="G31" s="82" t="str">
        <f>IF(F31="","",INDEX(Dropdown!C:C,MATCH(F31,Dropdown!B:B,0)))</f>
        <v/>
      </c>
      <c r="H31" s="79"/>
      <c r="I31" s="13" t="str">
        <f>IF(H31="","",IF(L31="kg/t","Menge in Tonnen!",IF(L31="kg/m³","Menge in Kubikmetern!")))</f>
        <v/>
      </c>
      <c r="J31" s="83"/>
      <c r="K31" s="29" t="str">
        <f>IF(H31="","",INDEX(Stoffe!$D:$D,MATCH('Bezug 8'!H31,Stoffe!$B:$B,0)))</f>
        <v/>
      </c>
      <c r="L31" s="30" t="str">
        <f>IF(H31="","",INDEX(Stoffe!$C:$C,MATCH('Bezug 8'!H31,Stoffe!$B:$B,0)))</f>
        <v/>
      </c>
      <c r="M31" s="29" t="str">
        <f>IF(H31="","",INDEX(Stoffe!$G:$G,MATCH('Bezug 8'!H31,Stoffe!$B:$B,0)))</f>
        <v/>
      </c>
      <c r="N31" s="30" t="str">
        <f>IF(H31="","",INDEX(Stoffe!$C:$C,MATCH('Bezug 8'!H31,Stoffe!$B:$B,0)))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IF(OR(B32="",C32=""),"",Betriebsdaten!$B$20)</f>
        <v/>
      </c>
      <c r="E32" s="80"/>
      <c r="F32" s="81"/>
      <c r="G32" s="82" t="str">
        <f>IF(F32="","",INDEX(Dropdown!C:C,MATCH(F32,Dropdown!B:B,0)))</f>
        <v/>
      </c>
      <c r="H32" s="79"/>
      <c r="I32" s="13" t="str">
        <f t="shared" ref="I32:I50" si="3">IF(H32="","",IF(L32="kg/t","Menge in Tonnen!",IF(L32="kg/m³","Menge in Kubikmetern!")))</f>
        <v/>
      </c>
      <c r="J32" s="83"/>
      <c r="K32" s="29" t="str">
        <f>IF(H32="","",INDEX(Stoffe!$D:$D,MATCH('Bezug 8'!H32,Stoffe!$B:$B,0)))</f>
        <v/>
      </c>
      <c r="L32" s="30" t="str">
        <f>IF(H32="","",INDEX(Stoffe!$C:$C,MATCH('Bezug 8'!H32,Stoffe!$B:$B,0)))</f>
        <v/>
      </c>
      <c r="M32" s="29" t="str">
        <f>IF(H32="","",INDEX(Stoffe!$G:$G,MATCH('Bezug 8'!H32,Stoffe!$B:$B,0)))</f>
        <v/>
      </c>
      <c r="N32" s="30" t="str">
        <f>IF(H32="","",INDEX(Stoffe!$C:$C,MATCH('Bezug 8'!H32,Stoffe!$B:$B,0)))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IF(OR(B33="",C33=""),"",Betriebsdaten!$B$20)</f>
        <v/>
      </c>
      <c r="E33" s="80"/>
      <c r="F33" s="81"/>
      <c r="G33" s="82" t="str">
        <f>IF(F33="","",INDEX(Dropdown!C:C,MATCH(F33,Dropdown!B:B,0)))</f>
        <v/>
      </c>
      <c r="H33" s="79"/>
      <c r="I33" s="13" t="str">
        <f t="shared" si="3"/>
        <v/>
      </c>
      <c r="J33" s="83"/>
      <c r="K33" s="29" t="str">
        <f>IF(H33="","",INDEX(Stoffe!$D:$D,MATCH('Bezug 8'!H33,Stoffe!$B:$B,0)))</f>
        <v/>
      </c>
      <c r="L33" s="30" t="str">
        <f>IF(H33="","",INDEX(Stoffe!$C:$C,MATCH('Bezug 8'!H33,Stoffe!$B:$B,0)))</f>
        <v/>
      </c>
      <c r="M33" s="29" t="str">
        <f>IF(H33="","",INDEX(Stoffe!$G:$G,MATCH('Bezug 8'!H33,Stoffe!$B:$B,0)))</f>
        <v/>
      </c>
      <c r="N33" s="30" t="str">
        <f>IF(H33="","",INDEX(Stoffe!$C:$C,MATCH('Bezug 8'!H33,Stoffe!$B:$B,0)))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IF(OR(B34="",C34=""),"",Betriebsdaten!$B$20)</f>
        <v/>
      </c>
      <c r="E34" s="80"/>
      <c r="F34" s="81"/>
      <c r="G34" s="82" t="str">
        <f>IF(F34="","",INDEX(Dropdown!C:C,MATCH(F34,Dropdown!B:B,0)))</f>
        <v/>
      </c>
      <c r="H34" s="79"/>
      <c r="I34" s="13" t="str">
        <f t="shared" si="3"/>
        <v/>
      </c>
      <c r="J34" s="83"/>
      <c r="K34" s="29" t="str">
        <f>IF(H34="","",INDEX(Stoffe!$D:$D,MATCH('Bezug 8'!H34,Stoffe!$B:$B,0)))</f>
        <v/>
      </c>
      <c r="L34" s="30" t="str">
        <f>IF(H34="","",INDEX(Stoffe!$C:$C,MATCH('Bezug 8'!H34,Stoffe!$B:$B,0)))</f>
        <v/>
      </c>
      <c r="M34" s="29" t="str">
        <f>IF(H34="","",INDEX(Stoffe!$G:$G,MATCH('Bezug 8'!H34,Stoffe!$B:$B,0)))</f>
        <v/>
      </c>
      <c r="N34" s="30" t="str">
        <f>IF(H34="","",INDEX(Stoffe!$C:$C,MATCH('Bezug 8'!H34,Stoffe!$B:$B,0)))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IF(OR(B35="",C35=""),"",Betriebsdaten!$B$20)</f>
        <v/>
      </c>
      <c r="E35" s="80"/>
      <c r="F35" s="81"/>
      <c r="G35" s="82" t="str">
        <f>IF(F35="","",INDEX(Dropdown!C:C,MATCH(F35,Dropdown!B:B,0)))</f>
        <v/>
      </c>
      <c r="H35" s="79"/>
      <c r="I35" s="13" t="str">
        <f t="shared" si="3"/>
        <v/>
      </c>
      <c r="J35" s="83"/>
      <c r="K35" s="29" t="str">
        <f>IF(H35="","",INDEX(Stoffe!$D:$D,MATCH('Bezug 8'!H35,Stoffe!$B:$B,0)))</f>
        <v/>
      </c>
      <c r="L35" s="30" t="str">
        <f>IF(H35="","",INDEX(Stoffe!$C:$C,MATCH('Bezug 8'!H35,Stoffe!$B:$B,0)))</f>
        <v/>
      </c>
      <c r="M35" s="29" t="str">
        <f>IF(H35="","",INDEX(Stoffe!$G:$G,MATCH('Bezug 8'!H35,Stoffe!$B:$B,0)))</f>
        <v/>
      </c>
      <c r="N35" s="30" t="str">
        <f>IF(H35="","",INDEX(Stoffe!$C:$C,MATCH('Bezug 8'!H35,Stoffe!$B:$B,0)))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IF(OR(B36="",C36=""),"",Betriebsdaten!$B$20)</f>
        <v/>
      </c>
      <c r="E36" s="80"/>
      <c r="F36" s="81"/>
      <c r="G36" s="82" t="str">
        <f>IF(F36="","",INDEX(Dropdown!C:C,MATCH(F36,Dropdown!B:B,0)))</f>
        <v/>
      </c>
      <c r="H36" s="79"/>
      <c r="I36" s="13" t="str">
        <f t="shared" si="3"/>
        <v/>
      </c>
      <c r="J36" s="83"/>
      <c r="K36" s="29" t="str">
        <f>IF(H36="","",INDEX(Stoffe!$D:$D,MATCH('Bezug 8'!H36,Stoffe!$B:$B,0)))</f>
        <v/>
      </c>
      <c r="L36" s="30" t="str">
        <f>IF(H36="","",INDEX(Stoffe!$C:$C,MATCH('Bezug 8'!H36,Stoffe!$B:$B,0)))</f>
        <v/>
      </c>
      <c r="M36" s="29" t="str">
        <f>IF(H36="","",INDEX(Stoffe!$G:$G,MATCH('Bezug 8'!H36,Stoffe!$B:$B,0)))</f>
        <v/>
      </c>
      <c r="N36" s="30" t="str">
        <f>IF(H36="","",INDEX(Stoffe!$C:$C,MATCH('Bezug 8'!H36,Stoffe!$B:$B,0)))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IF(OR(B37="",C37=""),"",Betriebsdaten!$B$20)</f>
        <v/>
      </c>
      <c r="E37" s="80"/>
      <c r="F37" s="81"/>
      <c r="G37" s="82" t="str">
        <f>IF(F37="","",INDEX(Dropdown!C:C,MATCH(F37,Dropdown!B:B,0)))</f>
        <v/>
      </c>
      <c r="H37" s="79"/>
      <c r="I37" s="13" t="str">
        <f t="shared" si="3"/>
        <v/>
      </c>
      <c r="J37" s="83"/>
      <c r="K37" s="29" t="str">
        <f>IF(H37="","",INDEX(Stoffe!$D:$D,MATCH('Bezug 8'!H37,Stoffe!$B:$B,0)))</f>
        <v/>
      </c>
      <c r="L37" s="30" t="str">
        <f>IF(H37="","",INDEX(Stoffe!$C:$C,MATCH('Bezug 8'!H37,Stoffe!$B:$B,0)))</f>
        <v/>
      </c>
      <c r="M37" s="29" t="str">
        <f>IF(H37="","",INDEX(Stoffe!$G:$G,MATCH('Bezug 8'!H37,Stoffe!$B:$B,0)))</f>
        <v/>
      </c>
      <c r="N37" s="30" t="str">
        <f>IF(H37="","",INDEX(Stoffe!$C:$C,MATCH('Bezug 8'!H37,Stoffe!$B:$B,0)))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IF(OR(B38="",C38=""),"",Betriebsdaten!$B$20)</f>
        <v/>
      </c>
      <c r="E38" s="80"/>
      <c r="F38" s="81"/>
      <c r="G38" s="82" t="str">
        <f>IF(F38="","",INDEX(Dropdown!C:C,MATCH(F38,Dropdown!B:B,0)))</f>
        <v/>
      </c>
      <c r="H38" s="79"/>
      <c r="I38" s="13" t="str">
        <f t="shared" si="3"/>
        <v/>
      </c>
      <c r="J38" s="83"/>
      <c r="K38" s="29" t="str">
        <f>IF(H38="","",INDEX(Stoffe!$D:$D,MATCH('Bezug 8'!H38,Stoffe!$B:$B,0)))</f>
        <v/>
      </c>
      <c r="L38" s="30" t="str">
        <f>IF(H38="","",INDEX(Stoffe!$C:$C,MATCH('Bezug 8'!H38,Stoffe!$B:$B,0)))</f>
        <v/>
      </c>
      <c r="M38" s="29" t="str">
        <f>IF(H38="","",INDEX(Stoffe!$G:$G,MATCH('Bezug 8'!H38,Stoffe!$B:$B,0)))</f>
        <v/>
      </c>
      <c r="N38" s="30" t="str">
        <f>IF(H38="","",INDEX(Stoffe!$C:$C,MATCH('Bezug 8'!H38,Stoffe!$B:$B,0)))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IF(OR(B39="",C39=""),"",Betriebsdaten!$B$20)</f>
        <v/>
      </c>
      <c r="E39" s="80"/>
      <c r="F39" s="81"/>
      <c r="G39" s="82" t="str">
        <f>IF(F39="","",INDEX(Dropdown!C:C,MATCH(F39,Dropdown!B:B,0)))</f>
        <v/>
      </c>
      <c r="H39" s="79"/>
      <c r="I39" s="13" t="str">
        <f t="shared" si="3"/>
        <v/>
      </c>
      <c r="J39" s="83"/>
      <c r="K39" s="29" t="str">
        <f>IF(H39="","",INDEX(Stoffe!$D:$D,MATCH('Bezug 8'!H39,Stoffe!$B:$B,0)))</f>
        <v/>
      </c>
      <c r="L39" s="30" t="str">
        <f>IF(H39="","",INDEX(Stoffe!$C:$C,MATCH('Bezug 8'!H39,Stoffe!$B:$B,0)))</f>
        <v/>
      </c>
      <c r="M39" s="29" t="str">
        <f>IF(H39="","",INDEX(Stoffe!$G:$G,MATCH('Bezug 8'!H39,Stoffe!$B:$B,0)))</f>
        <v/>
      </c>
      <c r="N39" s="30" t="str">
        <f>IF(H39="","",INDEX(Stoffe!$C:$C,MATCH('Bezug 8'!H39,Stoffe!$B:$B,0)))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IF(OR(B40="",C40=""),"",Betriebsdaten!$B$20)</f>
        <v/>
      </c>
      <c r="E40" s="80"/>
      <c r="F40" s="81"/>
      <c r="G40" s="82" t="str">
        <f>IF(F40="","",INDEX(Dropdown!C:C,MATCH(F40,Dropdown!B:B,0)))</f>
        <v/>
      </c>
      <c r="H40" s="79"/>
      <c r="I40" s="13" t="str">
        <f t="shared" si="3"/>
        <v/>
      </c>
      <c r="J40" s="83"/>
      <c r="K40" s="29" t="str">
        <f>IF(H40="","",INDEX(Stoffe!$D:$D,MATCH('Bezug 8'!H40,Stoffe!$B:$B,0)))</f>
        <v/>
      </c>
      <c r="L40" s="30" t="str">
        <f>IF(H40="","",INDEX(Stoffe!$C:$C,MATCH('Bezug 8'!H40,Stoffe!$B:$B,0)))</f>
        <v/>
      </c>
      <c r="M40" s="29" t="str">
        <f>IF(H40="","",INDEX(Stoffe!$G:$G,MATCH('Bezug 8'!H40,Stoffe!$B:$B,0)))</f>
        <v/>
      </c>
      <c r="N40" s="30" t="str">
        <f>IF(H40="","",INDEX(Stoffe!$C:$C,MATCH('Bezug 8'!H40,Stoffe!$B:$B,0)))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IF(OR(B41="",C41=""),"",Betriebsdaten!$B$20)</f>
        <v/>
      </c>
      <c r="E41" s="80"/>
      <c r="F41" s="81"/>
      <c r="G41" s="82" t="str">
        <f>IF(F41="","",INDEX(Dropdown!C:C,MATCH(F41,Dropdown!B:B,0)))</f>
        <v/>
      </c>
      <c r="H41" s="79"/>
      <c r="I41" s="13" t="str">
        <f t="shared" si="3"/>
        <v/>
      </c>
      <c r="J41" s="83"/>
      <c r="K41" s="29" t="str">
        <f>IF(H41="","",INDEX(Stoffe!$D:$D,MATCH('Bezug 8'!H41,Stoffe!$B:$B,0)))</f>
        <v/>
      </c>
      <c r="L41" s="30" t="str">
        <f>IF(H41="","",INDEX(Stoffe!$C:$C,MATCH('Bezug 8'!H41,Stoffe!$B:$B,0)))</f>
        <v/>
      </c>
      <c r="M41" s="29" t="str">
        <f>IF(H41="","",INDEX(Stoffe!$G:$G,MATCH('Bezug 8'!H41,Stoffe!$B:$B,0)))</f>
        <v/>
      </c>
      <c r="N41" s="30" t="str">
        <f>IF(H41="","",INDEX(Stoffe!$C:$C,MATCH('Bezug 8'!H41,Stoffe!$B:$B,0)))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IF(OR(B42="",C42=""),"",Betriebsdaten!$B$20)</f>
        <v/>
      </c>
      <c r="E42" s="80"/>
      <c r="F42" s="81"/>
      <c r="G42" s="82" t="str">
        <f>IF(F42="","",INDEX(Dropdown!C:C,MATCH(F42,Dropdown!B:B,0)))</f>
        <v/>
      </c>
      <c r="H42" s="79"/>
      <c r="I42" s="13" t="str">
        <f t="shared" si="3"/>
        <v/>
      </c>
      <c r="J42" s="83"/>
      <c r="K42" s="29" t="str">
        <f>IF(H42="","",INDEX(Stoffe!$D:$D,MATCH('Bezug 8'!H42,Stoffe!$B:$B,0)))</f>
        <v/>
      </c>
      <c r="L42" s="30" t="str">
        <f>IF(H42="","",INDEX(Stoffe!$C:$C,MATCH('Bezug 8'!H42,Stoffe!$B:$B,0)))</f>
        <v/>
      </c>
      <c r="M42" s="29" t="str">
        <f>IF(H42="","",INDEX(Stoffe!$G:$G,MATCH('Bezug 8'!H42,Stoffe!$B:$B,0)))</f>
        <v/>
      </c>
      <c r="N42" s="30" t="str">
        <f>IF(H42="","",INDEX(Stoffe!$C:$C,MATCH('Bezug 8'!H42,Stoffe!$B:$B,0)))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IF(OR(B43="",C43=""),"",Betriebsdaten!$B$20)</f>
        <v/>
      </c>
      <c r="E43" s="80"/>
      <c r="F43" s="81"/>
      <c r="G43" s="82" t="str">
        <f>IF(F43="","",INDEX(Dropdown!C:C,MATCH(F43,Dropdown!B:B,0)))</f>
        <v/>
      </c>
      <c r="H43" s="79"/>
      <c r="I43" s="13" t="str">
        <f t="shared" si="3"/>
        <v/>
      </c>
      <c r="J43" s="83"/>
      <c r="K43" s="29" t="str">
        <f>IF(H43="","",INDEX(Stoffe!$D:$D,MATCH('Bezug 8'!H43,Stoffe!$B:$B,0)))</f>
        <v/>
      </c>
      <c r="L43" s="30" t="str">
        <f>IF(H43="","",INDEX(Stoffe!$C:$C,MATCH('Bezug 8'!H43,Stoffe!$B:$B,0)))</f>
        <v/>
      </c>
      <c r="M43" s="29" t="str">
        <f>IF(H43="","",INDEX(Stoffe!$G:$G,MATCH('Bezug 8'!H43,Stoffe!$B:$B,0)))</f>
        <v/>
      </c>
      <c r="N43" s="30" t="str">
        <f>IF(H43="","",INDEX(Stoffe!$C:$C,MATCH('Bezug 8'!H43,Stoffe!$B:$B,0)))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IF(OR(B44="",C44=""),"",Betriebsdaten!$B$20)</f>
        <v/>
      </c>
      <c r="E44" s="80"/>
      <c r="F44" s="81"/>
      <c r="G44" s="82" t="str">
        <f>IF(F44="","",INDEX(Dropdown!C:C,MATCH(F44,Dropdown!B:B,0)))</f>
        <v/>
      </c>
      <c r="H44" s="79"/>
      <c r="I44" s="13" t="str">
        <f t="shared" si="3"/>
        <v/>
      </c>
      <c r="J44" s="83"/>
      <c r="K44" s="29" t="str">
        <f>IF(H44="","",INDEX(Stoffe!$D:$D,MATCH('Bezug 8'!H44,Stoffe!$B:$B,0)))</f>
        <v/>
      </c>
      <c r="L44" s="30" t="str">
        <f>IF(H44="","",INDEX(Stoffe!$C:$C,MATCH('Bezug 8'!H44,Stoffe!$B:$B,0)))</f>
        <v/>
      </c>
      <c r="M44" s="29" t="str">
        <f>IF(H44="","",INDEX(Stoffe!$G:$G,MATCH('Bezug 8'!H44,Stoffe!$B:$B,0)))</f>
        <v/>
      </c>
      <c r="N44" s="30" t="str">
        <f>IF(H44="","",INDEX(Stoffe!$C:$C,MATCH('Bezug 8'!H44,Stoffe!$B:$B,0)))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IF(OR(B45="",C45=""),"",Betriebsdaten!$B$20)</f>
        <v/>
      </c>
      <c r="E45" s="80"/>
      <c r="F45" s="81"/>
      <c r="G45" s="82" t="str">
        <f>IF(F45="","",INDEX(Dropdown!C:C,MATCH(F45,Dropdown!B:B,0)))</f>
        <v/>
      </c>
      <c r="H45" s="79"/>
      <c r="I45" s="13" t="str">
        <f t="shared" si="3"/>
        <v/>
      </c>
      <c r="J45" s="83"/>
      <c r="K45" s="29" t="str">
        <f>IF(H45="","",INDEX(Stoffe!$D:$D,MATCH('Bezug 8'!H45,Stoffe!$B:$B,0)))</f>
        <v/>
      </c>
      <c r="L45" s="30" t="str">
        <f>IF(H45="","",INDEX(Stoffe!$C:$C,MATCH('Bezug 8'!H45,Stoffe!$B:$B,0)))</f>
        <v/>
      </c>
      <c r="M45" s="29" t="str">
        <f>IF(H45="","",INDEX(Stoffe!$G:$G,MATCH('Bezug 8'!H45,Stoffe!$B:$B,0)))</f>
        <v/>
      </c>
      <c r="N45" s="30" t="str">
        <f>IF(H45="","",INDEX(Stoffe!$C:$C,MATCH('Bezug 8'!H45,Stoffe!$B:$B,0)))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IF(OR(B46="",C46=""),"",Betriebsdaten!$B$20)</f>
        <v/>
      </c>
      <c r="E46" s="80"/>
      <c r="F46" s="81"/>
      <c r="G46" s="82" t="str">
        <f>IF(F46="","",INDEX(Dropdown!C:C,MATCH(F46,Dropdown!B:B,0)))</f>
        <v/>
      </c>
      <c r="H46" s="79"/>
      <c r="I46" s="13" t="str">
        <f t="shared" si="3"/>
        <v/>
      </c>
      <c r="J46" s="83"/>
      <c r="K46" s="29" t="str">
        <f>IF(H46="","",INDEX(Stoffe!$D:$D,MATCH('Bezug 8'!H46,Stoffe!$B:$B,0)))</f>
        <v/>
      </c>
      <c r="L46" s="30" t="str">
        <f>IF(H46="","",INDEX(Stoffe!$C:$C,MATCH('Bezug 8'!H46,Stoffe!$B:$B,0)))</f>
        <v/>
      </c>
      <c r="M46" s="29" t="str">
        <f>IF(H46="","",INDEX(Stoffe!$G:$G,MATCH('Bezug 8'!H46,Stoffe!$B:$B,0)))</f>
        <v/>
      </c>
      <c r="N46" s="30" t="str">
        <f>IF(H46="","",INDEX(Stoffe!$C:$C,MATCH('Bezug 8'!H46,Stoffe!$B:$B,0)))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IF(OR(B47="",C47=""),"",Betriebsdaten!$B$20)</f>
        <v/>
      </c>
      <c r="E47" s="80"/>
      <c r="F47" s="81"/>
      <c r="G47" s="82" t="str">
        <f>IF(F47="","",INDEX(Dropdown!C:C,MATCH(F47,Dropdown!B:B,0)))</f>
        <v/>
      </c>
      <c r="H47" s="79"/>
      <c r="I47" s="13" t="str">
        <f t="shared" si="3"/>
        <v/>
      </c>
      <c r="J47" s="83"/>
      <c r="K47" s="29" t="str">
        <f>IF(H47="","",INDEX(Stoffe!$D:$D,MATCH('Bezug 8'!H47,Stoffe!$B:$B,0)))</f>
        <v/>
      </c>
      <c r="L47" s="30" t="str">
        <f>IF(H47="","",INDEX(Stoffe!$C:$C,MATCH('Bezug 8'!H47,Stoffe!$B:$B,0)))</f>
        <v/>
      </c>
      <c r="M47" s="29" t="str">
        <f>IF(H47="","",INDEX(Stoffe!$G:$G,MATCH('Bezug 8'!H47,Stoffe!$B:$B,0)))</f>
        <v/>
      </c>
      <c r="N47" s="30" t="str">
        <f>IF(H47="","",INDEX(Stoffe!$C:$C,MATCH('Bezug 8'!H47,Stoffe!$B:$B,0)))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IF(OR(B48="",C48=""),"",Betriebsdaten!$B$20)</f>
        <v/>
      </c>
      <c r="E48" s="80"/>
      <c r="F48" s="81"/>
      <c r="G48" s="82" t="str">
        <f>IF(F48="","",INDEX(Dropdown!C:C,MATCH(F48,Dropdown!B:B,0)))</f>
        <v/>
      </c>
      <c r="H48" s="79"/>
      <c r="I48" s="13" t="str">
        <f t="shared" si="3"/>
        <v/>
      </c>
      <c r="J48" s="83"/>
      <c r="K48" s="29" t="str">
        <f>IF(H48="","",INDEX(Stoffe!$D:$D,MATCH('Bezug 8'!H48,Stoffe!$B:$B,0)))</f>
        <v/>
      </c>
      <c r="L48" s="30" t="str">
        <f>IF(H48="","",INDEX(Stoffe!$C:$C,MATCH('Bezug 8'!H48,Stoffe!$B:$B,0)))</f>
        <v/>
      </c>
      <c r="M48" s="29" t="str">
        <f>IF(H48="","",INDEX(Stoffe!$G:$G,MATCH('Bezug 8'!H48,Stoffe!$B:$B,0)))</f>
        <v/>
      </c>
      <c r="N48" s="30" t="str">
        <f>IF(H48="","",INDEX(Stoffe!$C:$C,MATCH('Bezug 8'!H48,Stoffe!$B:$B,0)))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IF(OR(B49="",C49=""),"",Betriebsdaten!$B$20)</f>
        <v/>
      </c>
      <c r="E49" s="80"/>
      <c r="F49" s="81"/>
      <c r="G49" s="82" t="str">
        <f>IF(F49="","",INDEX(Dropdown!C:C,MATCH(F49,Dropdown!B:B,0)))</f>
        <v/>
      </c>
      <c r="H49" s="79"/>
      <c r="I49" s="13" t="str">
        <f t="shared" si="3"/>
        <v/>
      </c>
      <c r="J49" s="83"/>
      <c r="K49" s="29" t="str">
        <f>IF(H49="","",INDEX(Stoffe!$D:$D,MATCH('Bezug 8'!H49,Stoffe!$B:$B,0)))</f>
        <v/>
      </c>
      <c r="L49" s="30" t="str">
        <f>IF(H49="","",INDEX(Stoffe!$C:$C,MATCH('Bezug 8'!H49,Stoffe!$B:$B,0)))</f>
        <v/>
      </c>
      <c r="M49" s="29" t="str">
        <f>IF(H49="","",INDEX(Stoffe!$G:$G,MATCH('Bezug 8'!H49,Stoffe!$B:$B,0)))</f>
        <v/>
      </c>
      <c r="N49" s="30" t="str">
        <f>IF(H49="","",INDEX(Stoffe!$C:$C,MATCH('Bezug 8'!H49,Stoffe!$B:$B,0)))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IF(OR(B50="",C50=""),"",Betriebsdaten!$B$20)</f>
        <v/>
      </c>
      <c r="E50" s="80"/>
      <c r="F50" s="81"/>
      <c r="G50" s="82" t="str">
        <f>IF(F50="","",INDEX(Dropdown!C:C,MATCH(F50,Dropdown!B:B,0)))</f>
        <v/>
      </c>
      <c r="H50" s="79"/>
      <c r="I50" s="13" t="str">
        <f t="shared" si="3"/>
        <v/>
      </c>
      <c r="J50" s="83"/>
      <c r="K50" s="29" t="str">
        <f>IF(H50="","",INDEX(Stoffe!$D:$D,MATCH('Bezug 8'!H50,Stoffe!$B:$B,0)))</f>
        <v/>
      </c>
      <c r="L50" s="30" t="str">
        <f>IF(H50="","",INDEX(Stoffe!$C:$C,MATCH('Bezug 8'!H50,Stoffe!$B:$B,0)))</f>
        <v/>
      </c>
      <c r="M50" s="29" t="str">
        <f>IF(H50="","",INDEX(Stoffe!$G:$G,MATCH('Bezug 8'!H50,Stoffe!$B:$B,0)))</f>
        <v/>
      </c>
      <c r="N50" s="30" t="str">
        <f>IF(H50="","",INDEX(Stoffe!$C:$C,MATCH('Bezug 8'!H50,Stoffe!$B:$B,0)))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zud/DVNCiZp56igCfkFpV9qHHjwejrtGcmzfrVFslhD5sTtc6nKwC5n+S6we64zYGHHUq4Zh3ArcrU771ydAoA==" saltValue="7nP0hYkC6oqjyv2ou7nM0g=="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angeben!" sqref="J31:J50" xr:uid="{00000000-0002-0000-0A00-000000000000}"/>
    <dataValidation allowBlank="1" showInputMessage="1" showErrorMessage="1" prompt="Bitte Produkt-Mengen oder bei Leguminosen-begrünung Fläche in Hektar angeben!" sqref="J5:J24" xr:uid="{00000000-0002-0000-0A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A00-000002000000}">
          <x14:formula1>
            <xm:f>Dropdown!$E$1:$E$13</xm:f>
          </x14:formula1>
          <xm:sqref>C31:C50</xm:sqref>
        </x14:dataValidation>
        <x14:dataValidation type="list" allowBlank="1" showInputMessage="1" showErrorMessage="1" prompt="Tag der Nährstoff-abfuhr!" xr:uid="{00000000-0002-0000-0A00-000003000000}">
          <x14:formula1>
            <xm:f>Dropdown!$D$1:$D$32</xm:f>
          </x14:formula1>
          <xm:sqref>B31:B50</xm:sqref>
        </x14:dataValidation>
        <x14:dataValidation type="list" allowBlank="1" showInputMessage="1" showErrorMessage="1" prompt="Monat der Nährstoff-zufuhr!" xr:uid="{00000000-0002-0000-0A00-000004000000}">
          <x14:formula1>
            <xm:f>Dropdown!$E$1:$E$13</xm:f>
          </x14:formula1>
          <xm:sqref>C5:C24</xm:sqref>
        </x14:dataValidation>
        <x14:dataValidation type="list" allowBlank="1" showInputMessage="1" showErrorMessage="1" prompt="Tag der Nährstoff-zufuhr!" xr:uid="{00000000-0002-0000-0A00-000005000000}">
          <x14:formula1>
            <xm:f>Dropdown!$D$1:$D$32</xm:f>
          </x14:formula1>
          <xm:sqref>B5:B24</xm:sqref>
        </x14:dataValidation>
        <x14:dataValidation type="list" allowBlank="1" showInputMessage="1" showErrorMessage="1" prompt="Bitte Stoffgruppe auswählen!" xr:uid="{00000000-0002-0000-0A00-00002E000000}">
          <x14:formula1>
            <xm:f>Dropdown!$B$1:$B$10</xm:f>
          </x14:formula1>
          <xm:sqref>F5:F24</xm:sqref>
        </x14:dataValidation>
        <x14:dataValidation type="list" allowBlank="1" showInputMessage="1" showErrorMessage="1" prompt="Bitte Angaben zur Ermittlung der Nährstoffwerte machen!_x000a_" xr:uid="{00000000-0002-0000-0A00-00002F000000}">
          <x14:formula1>
            <xm:f>Dropdown!$F$1:$F$3</xm:f>
          </x14:formula1>
          <xm:sqref>E5:E24 E31:E50</xm:sqref>
        </x14:dataValidation>
        <x14:dataValidation type="list" allowBlank="1" showInputMessage="1" showErrorMessage="1" prompt="Bitte Stoffgruppe auswählen!" xr:uid="{619900BE-398A-4CCD-AE7B-2F2D6B22FD32}">
          <x14:formula1>
            <xm:f>Dropdown!$G$1:$G$9</xm:f>
          </x14:formula1>
          <xm:sqref>F31:F50</xm:sqref>
        </x14:dataValidation>
        <x14:dataValidation type="list" allowBlank="1" showInputMessage="1" showErrorMessage="1" prompt="Zuerst Stoffgruppe dann zutreffende Nährstoff-_x000a_abfuhr auswählen!" xr:uid="{00000000-0002-0000-0A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A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A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A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A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A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A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A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A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A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A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A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A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A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A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A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A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A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A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A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A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A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A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A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A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A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A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A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A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A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A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A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A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A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A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A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A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A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A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A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bestFit="1"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167</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IF(OR(B5="",C5=""),"",Betriebsdaten!$B$21)</f>
        <v/>
      </c>
      <c r="E5" s="80"/>
      <c r="F5" s="81"/>
      <c r="G5" s="82" t="str">
        <f>IF(F5="","",INDEX(Dropdown!C:C,MATCH(F5,Dropdown!B:B,0)))</f>
        <v/>
      </c>
      <c r="H5" s="79"/>
      <c r="I5" s="13" t="str">
        <f t="shared" ref="I5:I24" si="0">IF(H5="","",IF(L5="kg/t","Menge in Tonnen!",IF(L5="kg/m³","Menge in Kubikmetern!",IF(L5="kg/ha","Fläche in Hektar!"))))</f>
        <v/>
      </c>
      <c r="J5" s="83"/>
      <c r="K5" s="29" t="str">
        <f>IF(H5="","",INDEX(Stoffe!$D:$D,MATCH('Bezug 9'!H5,Stoffe!$B:$B,0)))</f>
        <v/>
      </c>
      <c r="L5" s="30" t="str">
        <f>IF(H5="","",INDEX(Stoffe!$C:$C,MATCH('Bezug 9'!H5,Stoffe!$B:$B,0)))</f>
        <v/>
      </c>
      <c r="M5" s="29" t="str">
        <f>IF(H5="","",INDEX(Stoffe!$G:$G,MATCH('Bezug 9'!H5,Stoffe!$B:$B,0)))</f>
        <v/>
      </c>
      <c r="N5" s="30" t="str">
        <f>IF(H5="","",INDEX(Stoffe!$C:$C,MATCH('Bezug 9'!H5,Stoffe!$B:$B,0)))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IF(OR(B6="",C6=""),"",Betriebsdaten!$B$21)</f>
        <v/>
      </c>
      <c r="E6" s="80"/>
      <c r="F6" s="81"/>
      <c r="G6" s="82" t="str">
        <f>IF(F6="","",INDEX(Dropdown!C:C,MATCH(F6,Dropdown!B:B,0)))</f>
        <v/>
      </c>
      <c r="H6" s="79"/>
      <c r="I6" s="13" t="str">
        <f t="shared" si="0"/>
        <v/>
      </c>
      <c r="J6" s="83"/>
      <c r="K6" s="29" t="str">
        <f>IF(H6="","",INDEX(Stoffe!$D:$D,MATCH('Bezug 9'!H6,Stoffe!$B:$B,0)))</f>
        <v/>
      </c>
      <c r="L6" s="30" t="str">
        <f>IF(H6="","",INDEX(Stoffe!$C:$C,MATCH('Bezug 9'!H6,Stoffe!$B:$B,0)))</f>
        <v/>
      </c>
      <c r="M6" s="29" t="str">
        <f>IF(H6="","",INDEX(Stoffe!$G:$G,MATCH('Bezug 9'!H6,Stoffe!$B:$B,0)))</f>
        <v/>
      </c>
      <c r="N6" s="30" t="str">
        <f>IF(H6="","",INDEX(Stoffe!$C:$C,MATCH('Bezug 9'!H6,Stoffe!$B:$B,0)))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IF(OR(B7="",C7=""),"",Betriebsdaten!$B$21)</f>
        <v/>
      </c>
      <c r="E7" s="80"/>
      <c r="F7" s="81"/>
      <c r="G7" s="82" t="str">
        <f>IF(F7="","",INDEX(Dropdown!C:C,MATCH(F7,Dropdown!B:B,0)))</f>
        <v/>
      </c>
      <c r="H7" s="79"/>
      <c r="I7" s="13" t="str">
        <f t="shared" si="0"/>
        <v/>
      </c>
      <c r="J7" s="83"/>
      <c r="K7" s="29" t="str">
        <f>IF(H7="","",INDEX(Stoffe!$D:$D,MATCH('Bezug 9'!H7,Stoffe!$B:$B,0)))</f>
        <v/>
      </c>
      <c r="L7" s="30" t="str">
        <f>IF(H7="","",INDEX(Stoffe!$C:$C,MATCH('Bezug 9'!H7,Stoffe!$B:$B,0)))</f>
        <v/>
      </c>
      <c r="M7" s="29" t="str">
        <f>IF(H7="","",INDEX(Stoffe!$G:$G,MATCH('Bezug 9'!H7,Stoffe!$B:$B,0)))</f>
        <v/>
      </c>
      <c r="N7" s="30" t="str">
        <f>IF(H7="","",INDEX(Stoffe!$C:$C,MATCH('Bezug 9'!H7,Stoffe!$B:$B,0)))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IF(OR(B8="",C8=""),"",Betriebsdaten!$B$21)</f>
        <v/>
      </c>
      <c r="E8" s="80"/>
      <c r="F8" s="81"/>
      <c r="G8" s="82" t="str">
        <f>IF(F8="","",INDEX(Dropdown!C:C,MATCH(F8,Dropdown!B:B,0)))</f>
        <v/>
      </c>
      <c r="H8" s="79"/>
      <c r="I8" s="13" t="str">
        <f t="shared" si="0"/>
        <v/>
      </c>
      <c r="J8" s="83"/>
      <c r="K8" s="29" t="str">
        <f>IF(H8="","",INDEX(Stoffe!$D:$D,MATCH('Bezug 9'!H8,Stoffe!$B:$B,0)))</f>
        <v/>
      </c>
      <c r="L8" s="30" t="str">
        <f>IF(H8="","",INDEX(Stoffe!$C:$C,MATCH('Bezug 9'!H8,Stoffe!$B:$B,0)))</f>
        <v/>
      </c>
      <c r="M8" s="29" t="str">
        <f>IF(H8="","",INDEX(Stoffe!$G:$G,MATCH('Bezug 9'!H8,Stoffe!$B:$B,0)))</f>
        <v/>
      </c>
      <c r="N8" s="30" t="str">
        <f>IF(H8="","",INDEX(Stoffe!$C:$C,MATCH('Bezug 9'!H8,Stoffe!$B:$B,0)))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IF(OR(B9="",C9=""),"",Betriebsdaten!$B$21)</f>
        <v/>
      </c>
      <c r="E9" s="80"/>
      <c r="F9" s="81"/>
      <c r="G9" s="82" t="str">
        <f>IF(F9="","",INDEX(Dropdown!C:C,MATCH(F9,Dropdown!B:B,0)))</f>
        <v/>
      </c>
      <c r="H9" s="79"/>
      <c r="I9" s="13" t="str">
        <f t="shared" si="0"/>
        <v/>
      </c>
      <c r="J9" s="83"/>
      <c r="K9" s="29" t="str">
        <f>IF(H9="","",INDEX(Stoffe!$D:$D,MATCH('Bezug 9'!H9,Stoffe!$B:$B,0)))</f>
        <v/>
      </c>
      <c r="L9" s="30" t="str">
        <f>IF(H9="","",INDEX(Stoffe!$C:$C,MATCH('Bezug 9'!H9,Stoffe!$B:$B,0)))</f>
        <v/>
      </c>
      <c r="M9" s="29" t="str">
        <f>IF(H9="","",INDEX(Stoffe!$G:$G,MATCH('Bezug 9'!H9,Stoffe!$B:$B,0)))</f>
        <v/>
      </c>
      <c r="N9" s="30" t="str">
        <f>IF(H9="","",INDEX(Stoffe!$C:$C,MATCH('Bezug 9'!H9,Stoffe!$B:$B,0)))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IF(OR(B10="",C10=""),"",Betriebsdaten!$B$21)</f>
        <v/>
      </c>
      <c r="E10" s="80"/>
      <c r="F10" s="81"/>
      <c r="G10" s="82" t="str">
        <f>IF(F10="","",INDEX(Dropdown!C:C,MATCH(F10,Dropdown!B:B,0)))</f>
        <v/>
      </c>
      <c r="H10" s="79"/>
      <c r="I10" s="13" t="str">
        <f t="shared" si="0"/>
        <v/>
      </c>
      <c r="J10" s="83"/>
      <c r="K10" s="29" t="str">
        <f>IF(H10="","",INDEX(Stoffe!$D:$D,MATCH('Bezug 9'!H10,Stoffe!$B:$B,0)))</f>
        <v/>
      </c>
      <c r="L10" s="30" t="str">
        <f>IF(H10="","",INDEX(Stoffe!$C:$C,MATCH('Bezug 9'!H10,Stoffe!$B:$B,0)))</f>
        <v/>
      </c>
      <c r="M10" s="29" t="str">
        <f>IF(H10="","",INDEX(Stoffe!$G:$G,MATCH('Bezug 9'!H10,Stoffe!$B:$B,0)))</f>
        <v/>
      </c>
      <c r="N10" s="30" t="str">
        <f>IF(H10="","",INDEX(Stoffe!$C:$C,MATCH('Bezug 9'!H10,Stoffe!$B:$B,0)))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IF(OR(B11="",C11=""),"",Betriebsdaten!$B$21)</f>
        <v/>
      </c>
      <c r="E11" s="80"/>
      <c r="F11" s="81"/>
      <c r="G11" s="82" t="str">
        <f>IF(F11="","",INDEX(Dropdown!C:C,MATCH(F11,Dropdown!B:B,0)))</f>
        <v/>
      </c>
      <c r="H11" s="79"/>
      <c r="I11" s="13" t="str">
        <f t="shared" si="0"/>
        <v/>
      </c>
      <c r="J11" s="83"/>
      <c r="K11" s="29" t="str">
        <f>IF(H11="","",INDEX(Stoffe!$D:$D,MATCH('Bezug 9'!H11,Stoffe!$B:$B,0)))</f>
        <v/>
      </c>
      <c r="L11" s="30" t="str">
        <f>IF(H11="","",INDEX(Stoffe!$C:$C,MATCH('Bezug 9'!H11,Stoffe!$B:$B,0)))</f>
        <v/>
      </c>
      <c r="M11" s="29" t="str">
        <f>IF(H11="","",INDEX(Stoffe!$G:$G,MATCH('Bezug 9'!H11,Stoffe!$B:$B,0)))</f>
        <v/>
      </c>
      <c r="N11" s="30" t="str">
        <f>IF(H11="","",INDEX(Stoffe!$C:$C,MATCH('Bezug 9'!H11,Stoffe!$B:$B,0)))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IF(OR(B12="",C12=""),"",Betriebsdaten!$B$21)</f>
        <v/>
      </c>
      <c r="E12" s="80"/>
      <c r="F12" s="81"/>
      <c r="G12" s="82" t="str">
        <f>IF(F12="","",INDEX(Dropdown!C:C,MATCH(F12,Dropdown!B:B,0)))</f>
        <v/>
      </c>
      <c r="H12" s="79"/>
      <c r="I12" s="13" t="str">
        <f t="shared" si="0"/>
        <v/>
      </c>
      <c r="J12" s="83"/>
      <c r="K12" s="29" t="str">
        <f>IF(H12="","",INDEX(Stoffe!$D:$D,MATCH('Bezug 9'!H12,Stoffe!$B:$B,0)))</f>
        <v/>
      </c>
      <c r="L12" s="30" t="str">
        <f>IF(H12="","",INDEX(Stoffe!$C:$C,MATCH('Bezug 9'!H12,Stoffe!$B:$B,0)))</f>
        <v/>
      </c>
      <c r="M12" s="29" t="str">
        <f>IF(H12="","",INDEX(Stoffe!$G:$G,MATCH('Bezug 9'!H12,Stoffe!$B:$B,0)))</f>
        <v/>
      </c>
      <c r="N12" s="30" t="str">
        <f>IF(H12="","",INDEX(Stoffe!$C:$C,MATCH('Bezug 9'!H12,Stoffe!$B:$B,0)))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IF(OR(B13="",C13=""),"",Betriebsdaten!$B$21)</f>
        <v/>
      </c>
      <c r="E13" s="80"/>
      <c r="F13" s="81"/>
      <c r="G13" s="82" t="str">
        <f>IF(F13="","",INDEX(Dropdown!C:C,MATCH(F13,Dropdown!B:B,0)))</f>
        <v/>
      </c>
      <c r="H13" s="79"/>
      <c r="I13" s="13" t="str">
        <f t="shared" si="0"/>
        <v/>
      </c>
      <c r="J13" s="83"/>
      <c r="K13" s="29" t="str">
        <f>IF(H13="","",INDEX(Stoffe!$D:$D,MATCH('Bezug 9'!H13,Stoffe!$B:$B,0)))</f>
        <v/>
      </c>
      <c r="L13" s="30" t="str">
        <f>IF(H13="","",INDEX(Stoffe!$C:$C,MATCH('Bezug 9'!H13,Stoffe!$B:$B,0)))</f>
        <v/>
      </c>
      <c r="M13" s="29" t="str">
        <f>IF(H13="","",INDEX(Stoffe!$G:$G,MATCH('Bezug 9'!H13,Stoffe!$B:$B,0)))</f>
        <v/>
      </c>
      <c r="N13" s="30" t="str">
        <f>IF(H13="","",INDEX(Stoffe!$C:$C,MATCH('Bezug 9'!H13,Stoffe!$B:$B,0)))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IF(OR(B14="",C14=""),"",Betriebsdaten!$B$21)</f>
        <v/>
      </c>
      <c r="E14" s="80"/>
      <c r="F14" s="81"/>
      <c r="G14" s="82" t="str">
        <f>IF(F14="","",INDEX(Dropdown!C:C,MATCH(F14,Dropdown!B:B,0)))</f>
        <v/>
      </c>
      <c r="H14" s="79"/>
      <c r="I14" s="13" t="str">
        <f t="shared" si="0"/>
        <v/>
      </c>
      <c r="J14" s="83"/>
      <c r="K14" s="29" t="str">
        <f>IF(H14="","",INDEX(Stoffe!$D:$D,MATCH('Bezug 9'!H14,Stoffe!$B:$B,0)))</f>
        <v/>
      </c>
      <c r="L14" s="30" t="str">
        <f>IF(H14="","",INDEX(Stoffe!$C:$C,MATCH('Bezug 9'!H14,Stoffe!$B:$B,0)))</f>
        <v/>
      </c>
      <c r="M14" s="29" t="str">
        <f>IF(H14="","",INDEX(Stoffe!$G:$G,MATCH('Bezug 9'!H14,Stoffe!$B:$B,0)))</f>
        <v/>
      </c>
      <c r="N14" s="30" t="str">
        <f>IF(H14="","",INDEX(Stoffe!$C:$C,MATCH('Bezug 9'!H14,Stoffe!$B:$B,0)))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IF(OR(B15="",C15=""),"",Betriebsdaten!$B$21)</f>
        <v/>
      </c>
      <c r="E15" s="80"/>
      <c r="F15" s="81"/>
      <c r="G15" s="82" t="str">
        <f>IF(F15="","",INDEX(Dropdown!C:C,MATCH(F15,Dropdown!B:B,0)))</f>
        <v/>
      </c>
      <c r="H15" s="79"/>
      <c r="I15" s="13" t="str">
        <f t="shared" si="0"/>
        <v/>
      </c>
      <c r="J15" s="83"/>
      <c r="K15" s="29" t="str">
        <f>IF(H15="","",INDEX(Stoffe!$D:$D,MATCH('Bezug 9'!H15,Stoffe!$B:$B,0)))</f>
        <v/>
      </c>
      <c r="L15" s="30" t="str">
        <f>IF(H15="","",INDEX(Stoffe!$C:$C,MATCH('Bezug 9'!H15,Stoffe!$B:$B,0)))</f>
        <v/>
      </c>
      <c r="M15" s="29" t="str">
        <f>IF(H15="","",INDEX(Stoffe!$G:$G,MATCH('Bezug 9'!H15,Stoffe!$B:$B,0)))</f>
        <v/>
      </c>
      <c r="N15" s="30" t="str">
        <f>IF(H15="","",INDEX(Stoffe!$C:$C,MATCH('Bezug 9'!H15,Stoffe!$B:$B,0)))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IF(OR(B16="",C16=""),"",Betriebsdaten!$B$21)</f>
        <v/>
      </c>
      <c r="E16" s="80"/>
      <c r="F16" s="81"/>
      <c r="G16" s="82" t="str">
        <f>IF(F16="","",INDEX(Dropdown!C:C,MATCH(F16,Dropdown!B:B,0)))</f>
        <v/>
      </c>
      <c r="H16" s="79"/>
      <c r="I16" s="13" t="str">
        <f t="shared" si="0"/>
        <v/>
      </c>
      <c r="J16" s="83"/>
      <c r="K16" s="29" t="str">
        <f>IF(H16="","",INDEX(Stoffe!$D:$D,MATCH('Bezug 9'!H16,Stoffe!$B:$B,0)))</f>
        <v/>
      </c>
      <c r="L16" s="30" t="str">
        <f>IF(H16="","",INDEX(Stoffe!$C:$C,MATCH('Bezug 9'!H16,Stoffe!$B:$B,0)))</f>
        <v/>
      </c>
      <c r="M16" s="29" t="str">
        <f>IF(H16="","",INDEX(Stoffe!$G:$G,MATCH('Bezug 9'!H16,Stoffe!$B:$B,0)))</f>
        <v/>
      </c>
      <c r="N16" s="30" t="str">
        <f>IF(H16="","",INDEX(Stoffe!$C:$C,MATCH('Bezug 9'!H16,Stoffe!$B:$B,0)))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IF(OR(B17="",C17=""),"",Betriebsdaten!$B$21)</f>
        <v/>
      </c>
      <c r="E17" s="80"/>
      <c r="F17" s="81"/>
      <c r="G17" s="82" t="str">
        <f>IF(F17="","",INDEX(Dropdown!C:C,MATCH(F17,Dropdown!B:B,0)))</f>
        <v/>
      </c>
      <c r="H17" s="79"/>
      <c r="I17" s="13" t="str">
        <f t="shared" si="0"/>
        <v/>
      </c>
      <c r="J17" s="83"/>
      <c r="K17" s="29" t="str">
        <f>IF(H17="","",INDEX(Stoffe!$D:$D,MATCH('Bezug 9'!H17,Stoffe!$B:$B,0)))</f>
        <v/>
      </c>
      <c r="L17" s="30" t="str">
        <f>IF(H17="","",INDEX(Stoffe!$C:$C,MATCH('Bezug 9'!H17,Stoffe!$B:$B,0)))</f>
        <v/>
      </c>
      <c r="M17" s="29" t="str">
        <f>IF(H17="","",INDEX(Stoffe!$G:$G,MATCH('Bezug 9'!H17,Stoffe!$B:$B,0)))</f>
        <v/>
      </c>
      <c r="N17" s="30" t="str">
        <f>IF(H17="","",INDEX(Stoffe!$C:$C,MATCH('Bezug 9'!H17,Stoffe!$B:$B,0)))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IF(OR(B18="",C18=""),"",Betriebsdaten!$B$21)</f>
        <v/>
      </c>
      <c r="E18" s="80"/>
      <c r="F18" s="81"/>
      <c r="G18" s="82" t="str">
        <f>IF(F18="","",INDEX(Dropdown!C:C,MATCH(F18,Dropdown!B:B,0)))</f>
        <v/>
      </c>
      <c r="H18" s="79"/>
      <c r="I18" s="13" t="str">
        <f t="shared" si="0"/>
        <v/>
      </c>
      <c r="J18" s="83"/>
      <c r="K18" s="29" t="str">
        <f>IF(H18="","",INDEX(Stoffe!$D:$D,MATCH('Bezug 9'!H18,Stoffe!$B:$B,0)))</f>
        <v/>
      </c>
      <c r="L18" s="30" t="str">
        <f>IF(H18="","",INDEX(Stoffe!$C:$C,MATCH('Bezug 9'!H18,Stoffe!$B:$B,0)))</f>
        <v/>
      </c>
      <c r="M18" s="29" t="str">
        <f>IF(H18="","",INDEX(Stoffe!$G:$G,MATCH('Bezug 9'!H18,Stoffe!$B:$B,0)))</f>
        <v/>
      </c>
      <c r="N18" s="30" t="str">
        <f>IF(H18="","",INDEX(Stoffe!$C:$C,MATCH('Bezug 9'!H18,Stoffe!$B:$B,0)))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IF(OR(B19="",C19=""),"",Betriebsdaten!$B$21)</f>
        <v/>
      </c>
      <c r="E19" s="80"/>
      <c r="F19" s="81"/>
      <c r="G19" s="82" t="str">
        <f>IF(F19="","",INDEX(Dropdown!C:C,MATCH(F19,Dropdown!B:B,0)))</f>
        <v/>
      </c>
      <c r="H19" s="79"/>
      <c r="I19" s="13" t="str">
        <f t="shared" si="0"/>
        <v/>
      </c>
      <c r="J19" s="83"/>
      <c r="K19" s="29" t="str">
        <f>IF(H19="","",INDEX(Stoffe!$D:$D,MATCH('Bezug 9'!H19,Stoffe!$B:$B,0)))</f>
        <v/>
      </c>
      <c r="L19" s="30" t="str">
        <f>IF(H19="","",INDEX(Stoffe!$C:$C,MATCH('Bezug 9'!H19,Stoffe!$B:$B,0)))</f>
        <v/>
      </c>
      <c r="M19" s="29" t="str">
        <f>IF(H19="","",INDEX(Stoffe!$G:$G,MATCH('Bezug 9'!H19,Stoffe!$B:$B,0)))</f>
        <v/>
      </c>
      <c r="N19" s="30" t="str">
        <f>IF(H19="","",INDEX(Stoffe!$C:$C,MATCH('Bezug 9'!H19,Stoffe!$B:$B,0)))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IF(OR(B20="",C20=""),"",Betriebsdaten!$B$21)</f>
        <v/>
      </c>
      <c r="E20" s="80"/>
      <c r="F20" s="81"/>
      <c r="G20" s="82" t="str">
        <f>IF(F20="","",INDEX(Dropdown!C:C,MATCH(F20,Dropdown!B:B,0)))</f>
        <v/>
      </c>
      <c r="H20" s="79"/>
      <c r="I20" s="13" t="str">
        <f t="shared" si="0"/>
        <v/>
      </c>
      <c r="J20" s="83"/>
      <c r="K20" s="29" t="str">
        <f>IF(H20="","",INDEX(Stoffe!$D:$D,MATCH('Bezug 9'!H20,Stoffe!$B:$B,0)))</f>
        <v/>
      </c>
      <c r="L20" s="30" t="str">
        <f>IF(H20="","",INDEX(Stoffe!$C:$C,MATCH('Bezug 9'!H20,Stoffe!$B:$B,0)))</f>
        <v/>
      </c>
      <c r="M20" s="29" t="str">
        <f>IF(H20="","",INDEX(Stoffe!$G:$G,MATCH('Bezug 9'!H20,Stoffe!$B:$B,0)))</f>
        <v/>
      </c>
      <c r="N20" s="30" t="str">
        <f>IF(H20="","",INDEX(Stoffe!$C:$C,MATCH('Bezug 9'!H20,Stoffe!$B:$B,0)))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IF(OR(B21="",C21=""),"",Betriebsdaten!$B$21)</f>
        <v/>
      </c>
      <c r="E21" s="80"/>
      <c r="F21" s="81"/>
      <c r="G21" s="82" t="str">
        <f>IF(F21="","",INDEX(Dropdown!C:C,MATCH(F21,Dropdown!B:B,0)))</f>
        <v/>
      </c>
      <c r="H21" s="79"/>
      <c r="I21" s="13" t="str">
        <f t="shared" si="0"/>
        <v/>
      </c>
      <c r="J21" s="83"/>
      <c r="K21" s="29" t="str">
        <f>IF(H21="","",INDEX(Stoffe!$D:$D,MATCH('Bezug 9'!H21,Stoffe!$B:$B,0)))</f>
        <v/>
      </c>
      <c r="L21" s="30" t="str">
        <f>IF(H21="","",INDEX(Stoffe!$C:$C,MATCH('Bezug 9'!H21,Stoffe!$B:$B,0)))</f>
        <v/>
      </c>
      <c r="M21" s="29" t="str">
        <f>IF(H21="","",INDEX(Stoffe!$G:$G,MATCH('Bezug 9'!H21,Stoffe!$B:$B,0)))</f>
        <v/>
      </c>
      <c r="N21" s="30" t="str">
        <f>IF(H21="","",INDEX(Stoffe!$C:$C,MATCH('Bezug 9'!H21,Stoffe!$B:$B,0)))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IF(OR(B22="",C22=""),"",Betriebsdaten!$B$21)</f>
        <v/>
      </c>
      <c r="E22" s="80"/>
      <c r="F22" s="81"/>
      <c r="G22" s="82" t="str">
        <f>IF(F22="","",INDEX(Dropdown!C:C,MATCH(F22,Dropdown!B:B,0)))</f>
        <v/>
      </c>
      <c r="H22" s="79"/>
      <c r="I22" s="13" t="str">
        <f t="shared" si="0"/>
        <v/>
      </c>
      <c r="J22" s="83"/>
      <c r="K22" s="29" t="str">
        <f>IF(H22="","",INDEX(Stoffe!$D:$D,MATCH('Bezug 9'!H22,Stoffe!$B:$B,0)))</f>
        <v/>
      </c>
      <c r="L22" s="30" t="str">
        <f>IF(H22="","",INDEX(Stoffe!$C:$C,MATCH('Bezug 9'!H22,Stoffe!$B:$B,0)))</f>
        <v/>
      </c>
      <c r="M22" s="29" t="str">
        <f>IF(H22="","",INDEX(Stoffe!$G:$G,MATCH('Bezug 9'!H22,Stoffe!$B:$B,0)))</f>
        <v/>
      </c>
      <c r="N22" s="30" t="str">
        <f>IF(H22="","",INDEX(Stoffe!$C:$C,MATCH('Bezug 9'!H22,Stoffe!$B:$B,0)))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IF(OR(B23="",C23=""),"",Betriebsdaten!$B$21)</f>
        <v/>
      </c>
      <c r="E23" s="80"/>
      <c r="F23" s="81"/>
      <c r="G23" s="82" t="str">
        <f>IF(F23="","",INDEX(Dropdown!C:C,MATCH(F23,Dropdown!B:B,0)))</f>
        <v/>
      </c>
      <c r="H23" s="79"/>
      <c r="I23" s="13" t="str">
        <f t="shared" si="0"/>
        <v/>
      </c>
      <c r="J23" s="83"/>
      <c r="K23" s="29" t="str">
        <f>IF(H23="","",INDEX(Stoffe!$D:$D,MATCH('Bezug 9'!H23,Stoffe!$B:$B,0)))</f>
        <v/>
      </c>
      <c r="L23" s="30" t="str">
        <f>IF(H23="","",INDEX(Stoffe!$C:$C,MATCH('Bezug 9'!H23,Stoffe!$B:$B,0)))</f>
        <v/>
      </c>
      <c r="M23" s="29" t="str">
        <f>IF(H23="","",INDEX(Stoffe!$G:$G,MATCH('Bezug 9'!H23,Stoffe!$B:$B,0)))</f>
        <v/>
      </c>
      <c r="N23" s="30" t="str">
        <f>IF(H23="","",INDEX(Stoffe!$C:$C,MATCH('Bezug 9'!H23,Stoffe!$B:$B,0)))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IF(OR(B24="",C24=""),"",Betriebsdaten!$B$21)</f>
        <v/>
      </c>
      <c r="E24" s="80"/>
      <c r="F24" s="81"/>
      <c r="G24" s="82" t="str">
        <f>IF(F24="","",INDEX(Dropdown!C:C,MATCH(F24,Dropdown!B:B,0)))</f>
        <v/>
      </c>
      <c r="H24" s="79"/>
      <c r="I24" s="13" t="str">
        <f t="shared" si="0"/>
        <v/>
      </c>
      <c r="J24" s="83"/>
      <c r="K24" s="29" t="str">
        <f>IF(H24="","",INDEX(Stoffe!$D:$D,MATCH('Bezug 9'!H24,Stoffe!$B:$B,0)))</f>
        <v/>
      </c>
      <c r="L24" s="30" t="str">
        <f>IF(H24="","",INDEX(Stoffe!$C:$C,MATCH('Bezug 9'!H24,Stoffe!$B:$B,0)))</f>
        <v/>
      </c>
      <c r="M24" s="29" t="str">
        <f>IF(H24="","",INDEX(Stoffe!$G:$G,MATCH('Bezug 9'!H24,Stoffe!$B:$B,0)))</f>
        <v/>
      </c>
      <c r="N24" s="30" t="str">
        <f>IF(H24="","",INDEX(Stoffe!$C:$C,MATCH('Bezug 9'!H24,Stoffe!$B:$B,0)))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168</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IF(OR(B31="",C31=""),"",Betriebsdaten!$B$21)</f>
        <v/>
      </c>
      <c r="E31" s="80"/>
      <c r="F31" s="81"/>
      <c r="G31" s="82" t="str">
        <f>IF(F31="","",INDEX(Dropdown!C:C,MATCH(F31,Dropdown!B:B,0)))</f>
        <v/>
      </c>
      <c r="H31" s="79"/>
      <c r="I31" s="13" t="str">
        <f>IF(H31="","",IF(L31="kg/t","Menge in Tonnen!",IF(L31="kg/m³","Menge in Kubikmetern!")))</f>
        <v/>
      </c>
      <c r="J31" s="83"/>
      <c r="K31" s="29" t="str">
        <f>IF(H31="","",INDEX(Stoffe!$D:$D,MATCH('Bezug 9'!H31,Stoffe!$B:$B,0)))</f>
        <v/>
      </c>
      <c r="L31" s="30" t="str">
        <f>IF(H31="","",INDEX(Stoffe!$C:$C,MATCH('Bezug 9'!H31,Stoffe!$B:$B,0)))</f>
        <v/>
      </c>
      <c r="M31" s="29" t="str">
        <f>IF(H31="","",INDEX(Stoffe!$G:$G,MATCH('Bezug 9'!H31,Stoffe!$B:$B,0)))</f>
        <v/>
      </c>
      <c r="N31" s="30" t="str">
        <f>IF(H31="","",INDEX(Stoffe!$C:$C,MATCH('Bezug 9'!H31,Stoffe!$B:$B,0)))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IF(OR(B32="",C32=""),"",Betriebsdaten!$B$21)</f>
        <v/>
      </c>
      <c r="E32" s="80"/>
      <c r="F32" s="81"/>
      <c r="G32" s="82" t="str">
        <f>IF(F32="","",INDEX(Dropdown!C:C,MATCH(F32,Dropdown!B:B,0)))</f>
        <v/>
      </c>
      <c r="H32" s="79"/>
      <c r="I32" s="13" t="str">
        <f t="shared" ref="I32:I50" si="3">IF(H32="","",IF(L32="kg/t","Menge in Tonnen!",IF(L32="kg/m³","Menge in Kubikmetern!")))</f>
        <v/>
      </c>
      <c r="J32" s="83"/>
      <c r="K32" s="29" t="str">
        <f>IF(H32="","",INDEX(Stoffe!$D:$D,MATCH('Bezug 9'!H32,Stoffe!$B:$B,0)))</f>
        <v/>
      </c>
      <c r="L32" s="30" t="str">
        <f>IF(H32="","",INDEX(Stoffe!$C:$C,MATCH('Bezug 9'!H32,Stoffe!$B:$B,0)))</f>
        <v/>
      </c>
      <c r="M32" s="29" t="str">
        <f>IF(H32="","",INDEX(Stoffe!$G:$G,MATCH('Bezug 9'!H32,Stoffe!$B:$B,0)))</f>
        <v/>
      </c>
      <c r="N32" s="30" t="str">
        <f>IF(H32="","",INDEX(Stoffe!$C:$C,MATCH('Bezug 9'!H32,Stoffe!$B:$B,0)))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IF(OR(B33="",C33=""),"",Betriebsdaten!$B$21)</f>
        <v/>
      </c>
      <c r="E33" s="80"/>
      <c r="F33" s="81"/>
      <c r="G33" s="82" t="str">
        <f>IF(F33="","",INDEX(Dropdown!C:C,MATCH(F33,Dropdown!B:B,0)))</f>
        <v/>
      </c>
      <c r="H33" s="79"/>
      <c r="I33" s="13" t="str">
        <f t="shared" si="3"/>
        <v/>
      </c>
      <c r="J33" s="83"/>
      <c r="K33" s="29" t="str">
        <f>IF(H33="","",INDEX(Stoffe!$D:$D,MATCH('Bezug 9'!H33,Stoffe!$B:$B,0)))</f>
        <v/>
      </c>
      <c r="L33" s="30" t="str">
        <f>IF(H33="","",INDEX(Stoffe!$C:$C,MATCH('Bezug 9'!H33,Stoffe!$B:$B,0)))</f>
        <v/>
      </c>
      <c r="M33" s="29" t="str">
        <f>IF(H33="","",INDEX(Stoffe!$G:$G,MATCH('Bezug 9'!H33,Stoffe!$B:$B,0)))</f>
        <v/>
      </c>
      <c r="N33" s="30" t="str">
        <f>IF(H33="","",INDEX(Stoffe!$C:$C,MATCH('Bezug 9'!H33,Stoffe!$B:$B,0)))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IF(OR(B34="",C34=""),"",Betriebsdaten!$B$21)</f>
        <v/>
      </c>
      <c r="E34" s="80"/>
      <c r="F34" s="81"/>
      <c r="G34" s="82" t="str">
        <f>IF(F34="","",INDEX(Dropdown!C:C,MATCH(F34,Dropdown!B:B,0)))</f>
        <v/>
      </c>
      <c r="H34" s="79"/>
      <c r="I34" s="13" t="str">
        <f t="shared" si="3"/>
        <v/>
      </c>
      <c r="J34" s="83"/>
      <c r="K34" s="29" t="str">
        <f>IF(H34="","",INDEX(Stoffe!$D:$D,MATCH('Bezug 9'!H34,Stoffe!$B:$B,0)))</f>
        <v/>
      </c>
      <c r="L34" s="30" t="str">
        <f>IF(H34="","",INDEX(Stoffe!$C:$C,MATCH('Bezug 9'!H34,Stoffe!$B:$B,0)))</f>
        <v/>
      </c>
      <c r="M34" s="29" t="str">
        <f>IF(H34="","",INDEX(Stoffe!$G:$G,MATCH('Bezug 9'!H34,Stoffe!$B:$B,0)))</f>
        <v/>
      </c>
      <c r="N34" s="30" t="str">
        <f>IF(H34="","",INDEX(Stoffe!$C:$C,MATCH('Bezug 9'!H34,Stoffe!$B:$B,0)))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IF(OR(B35="",C35=""),"",Betriebsdaten!$B$21)</f>
        <v/>
      </c>
      <c r="E35" s="80"/>
      <c r="F35" s="81"/>
      <c r="G35" s="82" t="str">
        <f>IF(F35="","",INDEX(Dropdown!C:C,MATCH(F35,Dropdown!B:B,0)))</f>
        <v/>
      </c>
      <c r="H35" s="79"/>
      <c r="I35" s="13" t="str">
        <f t="shared" si="3"/>
        <v/>
      </c>
      <c r="J35" s="83"/>
      <c r="K35" s="29" t="str">
        <f>IF(H35="","",INDEX(Stoffe!$D:$D,MATCH('Bezug 9'!H35,Stoffe!$B:$B,0)))</f>
        <v/>
      </c>
      <c r="L35" s="30" t="str">
        <f>IF(H35="","",INDEX(Stoffe!$C:$C,MATCH('Bezug 9'!H35,Stoffe!$B:$B,0)))</f>
        <v/>
      </c>
      <c r="M35" s="29" t="str">
        <f>IF(H35="","",INDEX(Stoffe!$G:$G,MATCH('Bezug 9'!H35,Stoffe!$B:$B,0)))</f>
        <v/>
      </c>
      <c r="N35" s="30" t="str">
        <f>IF(H35="","",INDEX(Stoffe!$C:$C,MATCH('Bezug 9'!H35,Stoffe!$B:$B,0)))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IF(OR(B36="",C36=""),"",Betriebsdaten!$B$21)</f>
        <v/>
      </c>
      <c r="E36" s="80"/>
      <c r="F36" s="81"/>
      <c r="G36" s="82" t="str">
        <f>IF(F36="","",INDEX(Dropdown!C:C,MATCH(F36,Dropdown!B:B,0)))</f>
        <v/>
      </c>
      <c r="H36" s="79"/>
      <c r="I36" s="13" t="str">
        <f t="shared" si="3"/>
        <v/>
      </c>
      <c r="J36" s="83"/>
      <c r="K36" s="29" t="str">
        <f>IF(H36="","",INDEX(Stoffe!$D:$D,MATCH('Bezug 9'!H36,Stoffe!$B:$B,0)))</f>
        <v/>
      </c>
      <c r="L36" s="30" t="str">
        <f>IF(H36="","",INDEX(Stoffe!$C:$C,MATCH('Bezug 9'!H36,Stoffe!$B:$B,0)))</f>
        <v/>
      </c>
      <c r="M36" s="29" t="str">
        <f>IF(H36="","",INDEX(Stoffe!$G:$G,MATCH('Bezug 9'!H36,Stoffe!$B:$B,0)))</f>
        <v/>
      </c>
      <c r="N36" s="30" t="str">
        <f>IF(H36="","",INDEX(Stoffe!$C:$C,MATCH('Bezug 9'!H36,Stoffe!$B:$B,0)))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IF(OR(B37="",C37=""),"",Betriebsdaten!$B$21)</f>
        <v/>
      </c>
      <c r="E37" s="80"/>
      <c r="F37" s="81"/>
      <c r="G37" s="82" t="str">
        <f>IF(F37="","",INDEX(Dropdown!C:C,MATCH(F37,Dropdown!B:B,0)))</f>
        <v/>
      </c>
      <c r="H37" s="79"/>
      <c r="I37" s="13" t="str">
        <f t="shared" si="3"/>
        <v/>
      </c>
      <c r="J37" s="83"/>
      <c r="K37" s="29" t="str">
        <f>IF(H37="","",INDEX(Stoffe!$D:$D,MATCH('Bezug 9'!H37,Stoffe!$B:$B,0)))</f>
        <v/>
      </c>
      <c r="L37" s="30" t="str">
        <f>IF(H37="","",INDEX(Stoffe!$C:$C,MATCH('Bezug 9'!H37,Stoffe!$B:$B,0)))</f>
        <v/>
      </c>
      <c r="M37" s="29" t="str">
        <f>IF(H37="","",INDEX(Stoffe!$G:$G,MATCH('Bezug 9'!H37,Stoffe!$B:$B,0)))</f>
        <v/>
      </c>
      <c r="N37" s="30" t="str">
        <f>IF(H37="","",INDEX(Stoffe!$C:$C,MATCH('Bezug 9'!H37,Stoffe!$B:$B,0)))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IF(OR(B38="",C38=""),"",Betriebsdaten!$B$21)</f>
        <v/>
      </c>
      <c r="E38" s="80"/>
      <c r="F38" s="81"/>
      <c r="G38" s="82" t="str">
        <f>IF(F38="","",INDEX(Dropdown!C:C,MATCH(F38,Dropdown!B:B,0)))</f>
        <v/>
      </c>
      <c r="H38" s="79"/>
      <c r="I38" s="13" t="str">
        <f t="shared" si="3"/>
        <v/>
      </c>
      <c r="J38" s="83"/>
      <c r="K38" s="29" t="str">
        <f>IF(H38="","",INDEX(Stoffe!$D:$D,MATCH('Bezug 9'!H38,Stoffe!$B:$B,0)))</f>
        <v/>
      </c>
      <c r="L38" s="30" t="str">
        <f>IF(H38="","",INDEX(Stoffe!$C:$C,MATCH('Bezug 9'!H38,Stoffe!$B:$B,0)))</f>
        <v/>
      </c>
      <c r="M38" s="29" t="str">
        <f>IF(H38="","",INDEX(Stoffe!$G:$G,MATCH('Bezug 9'!H38,Stoffe!$B:$B,0)))</f>
        <v/>
      </c>
      <c r="N38" s="30" t="str">
        <f>IF(H38="","",INDEX(Stoffe!$C:$C,MATCH('Bezug 9'!H38,Stoffe!$B:$B,0)))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IF(OR(B39="",C39=""),"",Betriebsdaten!$B$21)</f>
        <v/>
      </c>
      <c r="E39" s="80"/>
      <c r="F39" s="81"/>
      <c r="G39" s="82" t="str">
        <f>IF(F39="","",INDEX(Dropdown!C:C,MATCH(F39,Dropdown!B:B,0)))</f>
        <v/>
      </c>
      <c r="H39" s="79"/>
      <c r="I39" s="13" t="str">
        <f t="shared" si="3"/>
        <v/>
      </c>
      <c r="J39" s="83"/>
      <c r="K39" s="29" t="str">
        <f>IF(H39="","",INDEX(Stoffe!$D:$D,MATCH('Bezug 9'!H39,Stoffe!$B:$B,0)))</f>
        <v/>
      </c>
      <c r="L39" s="30" t="str">
        <f>IF(H39="","",INDEX(Stoffe!$C:$C,MATCH('Bezug 9'!H39,Stoffe!$B:$B,0)))</f>
        <v/>
      </c>
      <c r="M39" s="29" t="str">
        <f>IF(H39="","",INDEX(Stoffe!$G:$G,MATCH('Bezug 9'!H39,Stoffe!$B:$B,0)))</f>
        <v/>
      </c>
      <c r="N39" s="30" t="str">
        <f>IF(H39="","",INDEX(Stoffe!$C:$C,MATCH('Bezug 9'!H39,Stoffe!$B:$B,0)))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IF(OR(B40="",C40=""),"",Betriebsdaten!$B$21)</f>
        <v/>
      </c>
      <c r="E40" s="80"/>
      <c r="F40" s="81"/>
      <c r="G40" s="82" t="str">
        <f>IF(F40="","",INDEX(Dropdown!C:C,MATCH(F40,Dropdown!B:B,0)))</f>
        <v/>
      </c>
      <c r="H40" s="79"/>
      <c r="I40" s="13" t="str">
        <f t="shared" si="3"/>
        <v/>
      </c>
      <c r="J40" s="83"/>
      <c r="K40" s="29" t="str">
        <f>IF(H40="","",INDEX(Stoffe!$D:$D,MATCH('Bezug 9'!H40,Stoffe!$B:$B,0)))</f>
        <v/>
      </c>
      <c r="L40" s="30" t="str">
        <f>IF(H40="","",INDEX(Stoffe!$C:$C,MATCH('Bezug 9'!H40,Stoffe!$B:$B,0)))</f>
        <v/>
      </c>
      <c r="M40" s="29" t="str">
        <f>IF(H40="","",INDEX(Stoffe!$G:$G,MATCH('Bezug 9'!H40,Stoffe!$B:$B,0)))</f>
        <v/>
      </c>
      <c r="N40" s="30" t="str">
        <f>IF(H40="","",INDEX(Stoffe!$C:$C,MATCH('Bezug 9'!H40,Stoffe!$B:$B,0)))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IF(OR(B41="",C41=""),"",Betriebsdaten!$B$21)</f>
        <v/>
      </c>
      <c r="E41" s="80"/>
      <c r="F41" s="81"/>
      <c r="G41" s="82" t="str">
        <f>IF(F41="","",INDEX(Dropdown!C:C,MATCH(F41,Dropdown!B:B,0)))</f>
        <v/>
      </c>
      <c r="H41" s="79"/>
      <c r="I41" s="13" t="str">
        <f t="shared" si="3"/>
        <v/>
      </c>
      <c r="J41" s="83"/>
      <c r="K41" s="29" t="str">
        <f>IF(H41="","",INDEX(Stoffe!$D:$D,MATCH('Bezug 9'!H41,Stoffe!$B:$B,0)))</f>
        <v/>
      </c>
      <c r="L41" s="30" t="str">
        <f>IF(H41="","",INDEX(Stoffe!$C:$C,MATCH('Bezug 9'!H41,Stoffe!$B:$B,0)))</f>
        <v/>
      </c>
      <c r="M41" s="29" t="str">
        <f>IF(H41="","",INDEX(Stoffe!$G:$G,MATCH('Bezug 9'!H41,Stoffe!$B:$B,0)))</f>
        <v/>
      </c>
      <c r="N41" s="30" t="str">
        <f>IF(H41="","",INDEX(Stoffe!$C:$C,MATCH('Bezug 9'!H41,Stoffe!$B:$B,0)))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IF(OR(B42="",C42=""),"",Betriebsdaten!$B$21)</f>
        <v/>
      </c>
      <c r="E42" s="80"/>
      <c r="F42" s="81"/>
      <c r="G42" s="82" t="str">
        <f>IF(F42="","",INDEX(Dropdown!C:C,MATCH(F42,Dropdown!B:B,0)))</f>
        <v/>
      </c>
      <c r="H42" s="79"/>
      <c r="I42" s="13" t="str">
        <f t="shared" si="3"/>
        <v/>
      </c>
      <c r="J42" s="83"/>
      <c r="K42" s="29" t="str">
        <f>IF(H42="","",INDEX(Stoffe!$D:$D,MATCH('Bezug 9'!H42,Stoffe!$B:$B,0)))</f>
        <v/>
      </c>
      <c r="L42" s="30" t="str">
        <f>IF(H42="","",INDEX(Stoffe!$C:$C,MATCH('Bezug 9'!H42,Stoffe!$B:$B,0)))</f>
        <v/>
      </c>
      <c r="M42" s="29" t="str">
        <f>IF(H42="","",INDEX(Stoffe!$G:$G,MATCH('Bezug 9'!H42,Stoffe!$B:$B,0)))</f>
        <v/>
      </c>
      <c r="N42" s="30" t="str">
        <f>IF(H42="","",INDEX(Stoffe!$C:$C,MATCH('Bezug 9'!H42,Stoffe!$B:$B,0)))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IF(OR(B43="",C43=""),"",Betriebsdaten!$B$21)</f>
        <v/>
      </c>
      <c r="E43" s="80"/>
      <c r="F43" s="81"/>
      <c r="G43" s="82" t="str">
        <f>IF(F43="","",INDEX(Dropdown!C:C,MATCH(F43,Dropdown!B:B,0)))</f>
        <v/>
      </c>
      <c r="H43" s="79"/>
      <c r="I43" s="13" t="str">
        <f t="shared" si="3"/>
        <v/>
      </c>
      <c r="J43" s="83"/>
      <c r="K43" s="29" t="str">
        <f>IF(H43="","",INDEX(Stoffe!$D:$D,MATCH('Bezug 9'!H43,Stoffe!$B:$B,0)))</f>
        <v/>
      </c>
      <c r="L43" s="30" t="str">
        <f>IF(H43="","",INDEX(Stoffe!$C:$C,MATCH('Bezug 9'!H43,Stoffe!$B:$B,0)))</f>
        <v/>
      </c>
      <c r="M43" s="29" t="str">
        <f>IF(H43="","",INDEX(Stoffe!$G:$G,MATCH('Bezug 9'!H43,Stoffe!$B:$B,0)))</f>
        <v/>
      </c>
      <c r="N43" s="30" t="str">
        <f>IF(H43="","",INDEX(Stoffe!$C:$C,MATCH('Bezug 9'!H43,Stoffe!$B:$B,0)))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IF(OR(B44="",C44=""),"",Betriebsdaten!$B$21)</f>
        <v/>
      </c>
      <c r="E44" s="80"/>
      <c r="F44" s="81"/>
      <c r="G44" s="82" t="str">
        <f>IF(F44="","",INDEX(Dropdown!C:C,MATCH(F44,Dropdown!B:B,0)))</f>
        <v/>
      </c>
      <c r="H44" s="79"/>
      <c r="I44" s="13" t="str">
        <f t="shared" si="3"/>
        <v/>
      </c>
      <c r="J44" s="83"/>
      <c r="K44" s="29" t="str">
        <f>IF(H44="","",INDEX(Stoffe!$D:$D,MATCH('Bezug 9'!H44,Stoffe!$B:$B,0)))</f>
        <v/>
      </c>
      <c r="L44" s="30" t="str">
        <f>IF(H44="","",INDEX(Stoffe!$C:$C,MATCH('Bezug 9'!H44,Stoffe!$B:$B,0)))</f>
        <v/>
      </c>
      <c r="M44" s="29" t="str">
        <f>IF(H44="","",INDEX(Stoffe!$G:$G,MATCH('Bezug 9'!H44,Stoffe!$B:$B,0)))</f>
        <v/>
      </c>
      <c r="N44" s="30" t="str">
        <f>IF(H44="","",INDEX(Stoffe!$C:$C,MATCH('Bezug 9'!H44,Stoffe!$B:$B,0)))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IF(OR(B45="",C45=""),"",Betriebsdaten!$B$21)</f>
        <v/>
      </c>
      <c r="E45" s="80"/>
      <c r="F45" s="81"/>
      <c r="G45" s="82" t="str">
        <f>IF(F45="","",INDEX(Dropdown!C:C,MATCH(F45,Dropdown!B:B,0)))</f>
        <v/>
      </c>
      <c r="H45" s="79"/>
      <c r="I45" s="13" t="str">
        <f t="shared" si="3"/>
        <v/>
      </c>
      <c r="J45" s="83"/>
      <c r="K45" s="29" t="str">
        <f>IF(H45="","",INDEX(Stoffe!$D:$D,MATCH('Bezug 9'!H45,Stoffe!$B:$B,0)))</f>
        <v/>
      </c>
      <c r="L45" s="30" t="str">
        <f>IF(H45="","",INDEX(Stoffe!$C:$C,MATCH('Bezug 9'!H45,Stoffe!$B:$B,0)))</f>
        <v/>
      </c>
      <c r="M45" s="29" t="str">
        <f>IF(H45="","",INDEX(Stoffe!$G:$G,MATCH('Bezug 9'!H45,Stoffe!$B:$B,0)))</f>
        <v/>
      </c>
      <c r="N45" s="30" t="str">
        <f>IF(H45="","",INDEX(Stoffe!$C:$C,MATCH('Bezug 9'!H45,Stoffe!$B:$B,0)))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IF(OR(B46="",C46=""),"",Betriebsdaten!$B$21)</f>
        <v/>
      </c>
      <c r="E46" s="80"/>
      <c r="F46" s="81"/>
      <c r="G46" s="82" t="str">
        <f>IF(F46="","",INDEX(Dropdown!C:C,MATCH(F46,Dropdown!B:B,0)))</f>
        <v/>
      </c>
      <c r="H46" s="79"/>
      <c r="I46" s="13" t="str">
        <f t="shared" si="3"/>
        <v/>
      </c>
      <c r="J46" s="83"/>
      <c r="K46" s="29" t="str">
        <f>IF(H46="","",INDEX(Stoffe!$D:$D,MATCH('Bezug 9'!H46,Stoffe!$B:$B,0)))</f>
        <v/>
      </c>
      <c r="L46" s="30" t="str">
        <f>IF(H46="","",INDEX(Stoffe!$C:$C,MATCH('Bezug 9'!H46,Stoffe!$B:$B,0)))</f>
        <v/>
      </c>
      <c r="M46" s="29" t="str">
        <f>IF(H46="","",INDEX(Stoffe!$G:$G,MATCH('Bezug 9'!H46,Stoffe!$B:$B,0)))</f>
        <v/>
      </c>
      <c r="N46" s="30" t="str">
        <f>IF(H46="","",INDEX(Stoffe!$C:$C,MATCH('Bezug 9'!H46,Stoffe!$B:$B,0)))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IF(OR(B47="",C47=""),"",Betriebsdaten!$B$21)</f>
        <v/>
      </c>
      <c r="E47" s="80"/>
      <c r="F47" s="81"/>
      <c r="G47" s="82" t="str">
        <f>IF(F47="","",INDEX(Dropdown!C:C,MATCH(F47,Dropdown!B:B,0)))</f>
        <v/>
      </c>
      <c r="H47" s="79"/>
      <c r="I47" s="13" t="str">
        <f t="shared" si="3"/>
        <v/>
      </c>
      <c r="J47" s="83"/>
      <c r="K47" s="29" t="str">
        <f>IF(H47="","",INDEX(Stoffe!$D:$D,MATCH('Bezug 9'!H47,Stoffe!$B:$B,0)))</f>
        <v/>
      </c>
      <c r="L47" s="30" t="str">
        <f>IF(H47="","",INDEX(Stoffe!$C:$C,MATCH('Bezug 9'!H47,Stoffe!$B:$B,0)))</f>
        <v/>
      </c>
      <c r="M47" s="29" t="str">
        <f>IF(H47="","",INDEX(Stoffe!$G:$G,MATCH('Bezug 9'!H47,Stoffe!$B:$B,0)))</f>
        <v/>
      </c>
      <c r="N47" s="30" t="str">
        <f>IF(H47="","",INDEX(Stoffe!$C:$C,MATCH('Bezug 9'!H47,Stoffe!$B:$B,0)))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IF(OR(B48="",C48=""),"",Betriebsdaten!$B$21)</f>
        <v/>
      </c>
      <c r="E48" s="80"/>
      <c r="F48" s="81"/>
      <c r="G48" s="82" t="str">
        <f>IF(F48="","",INDEX(Dropdown!C:C,MATCH(F48,Dropdown!B:B,0)))</f>
        <v/>
      </c>
      <c r="H48" s="79"/>
      <c r="I48" s="13" t="str">
        <f t="shared" si="3"/>
        <v/>
      </c>
      <c r="J48" s="83"/>
      <c r="K48" s="29" t="str">
        <f>IF(H48="","",INDEX(Stoffe!$D:$D,MATCH('Bezug 9'!H48,Stoffe!$B:$B,0)))</f>
        <v/>
      </c>
      <c r="L48" s="30" t="str">
        <f>IF(H48="","",INDEX(Stoffe!$C:$C,MATCH('Bezug 9'!H48,Stoffe!$B:$B,0)))</f>
        <v/>
      </c>
      <c r="M48" s="29" t="str">
        <f>IF(H48="","",INDEX(Stoffe!$G:$G,MATCH('Bezug 9'!H48,Stoffe!$B:$B,0)))</f>
        <v/>
      </c>
      <c r="N48" s="30" t="str">
        <f>IF(H48="","",INDEX(Stoffe!$C:$C,MATCH('Bezug 9'!H48,Stoffe!$B:$B,0)))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IF(OR(B49="",C49=""),"",Betriebsdaten!$B$21)</f>
        <v/>
      </c>
      <c r="E49" s="80"/>
      <c r="F49" s="81"/>
      <c r="G49" s="82" t="str">
        <f>IF(F49="","",INDEX(Dropdown!C:C,MATCH(F49,Dropdown!B:B,0)))</f>
        <v/>
      </c>
      <c r="H49" s="79"/>
      <c r="I49" s="13" t="str">
        <f t="shared" si="3"/>
        <v/>
      </c>
      <c r="J49" s="83"/>
      <c r="K49" s="29" t="str">
        <f>IF(H49="","",INDEX(Stoffe!$D:$D,MATCH('Bezug 9'!H49,Stoffe!$B:$B,0)))</f>
        <v/>
      </c>
      <c r="L49" s="30" t="str">
        <f>IF(H49="","",INDEX(Stoffe!$C:$C,MATCH('Bezug 9'!H49,Stoffe!$B:$B,0)))</f>
        <v/>
      </c>
      <c r="M49" s="29" t="str">
        <f>IF(H49="","",INDEX(Stoffe!$G:$G,MATCH('Bezug 9'!H49,Stoffe!$B:$B,0)))</f>
        <v/>
      </c>
      <c r="N49" s="30" t="str">
        <f>IF(H49="","",INDEX(Stoffe!$C:$C,MATCH('Bezug 9'!H49,Stoffe!$B:$B,0)))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IF(OR(B50="",C50=""),"",Betriebsdaten!$B$21)</f>
        <v/>
      </c>
      <c r="E50" s="80"/>
      <c r="F50" s="81"/>
      <c r="G50" s="82" t="str">
        <f>IF(F50="","",INDEX(Dropdown!C:C,MATCH(F50,Dropdown!B:B,0)))</f>
        <v/>
      </c>
      <c r="H50" s="79"/>
      <c r="I50" s="13" t="str">
        <f t="shared" si="3"/>
        <v/>
      </c>
      <c r="J50" s="83"/>
      <c r="K50" s="29" t="str">
        <f>IF(H50="","",INDEX(Stoffe!$D:$D,MATCH('Bezug 9'!H50,Stoffe!$B:$B,0)))</f>
        <v/>
      </c>
      <c r="L50" s="30" t="str">
        <f>IF(H50="","",INDEX(Stoffe!$C:$C,MATCH('Bezug 9'!H50,Stoffe!$B:$B,0)))</f>
        <v/>
      </c>
      <c r="M50" s="29" t="str">
        <f>IF(H50="","",INDEX(Stoffe!$G:$G,MATCH('Bezug 9'!H50,Stoffe!$B:$B,0)))</f>
        <v/>
      </c>
      <c r="N50" s="30" t="str">
        <f>IF(H50="","",INDEX(Stoffe!$C:$C,MATCH('Bezug 9'!H50,Stoffe!$B:$B,0)))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XzeHuwbpKCDfsfYpfwawdhd0bt2AZyt2bfk5rUp1CN6GNLNSwfeS7e14rDHlJ1oxXSeRT5Nh3GThypx4HdY8Xw==" saltValue="alswzzxJmNo1ixp4ElOJIQ=="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angeben!" sqref="J31:J50" xr:uid="{00000000-0002-0000-0B00-000000000000}"/>
    <dataValidation allowBlank="1" showInputMessage="1" showErrorMessage="1" prompt="Bitte Produkt-Mengen oder bei Leguminosen-begrünung Fläche in Hektar angeben!" sqref="J5:J24" xr:uid="{00000000-0002-0000-0B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B00-000002000000}">
          <x14:formula1>
            <xm:f>Dropdown!$E$1:$E$13</xm:f>
          </x14:formula1>
          <xm:sqref>C31:C50</xm:sqref>
        </x14:dataValidation>
        <x14:dataValidation type="list" allowBlank="1" showInputMessage="1" showErrorMessage="1" prompt="Tag der Nährstoff-abfuhr!" xr:uid="{00000000-0002-0000-0B00-000003000000}">
          <x14:formula1>
            <xm:f>Dropdown!$D$1:$D$32</xm:f>
          </x14:formula1>
          <xm:sqref>B31:B50</xm:sqref>
        </x14:dataValidation>
        <x14:dataValidation type="list" allowBlank="1" showInputMessage="1" showErrorMessage="1" prompt="Monat der Nährstoff-zufuhr!" xr:uid="{00000000-0002-0000-0B00-000004000000}">
          <x14:formula1>
            <xm:f>Dropdown!$E$1:$E$13</xm:f>
          </x14:formula1>
          <xm:sqref>C5:C24</xm:sqref>
        </x14:dataValidation>
        <x14:dataValidation type="list" allowBlank="1" showInputMessage="1" showErrorMessage="1" prompt="Tag der Nährstoff-zufuhr!" xr:uid="{00000000-0002-0000-0B00-000005000000}">
          <x14:formula1>
            <xm:f>Dropdown!$D$1:$D$32</xm:f>
          </x14:formula1>
          <xm:sqref>B5:B24</xm:sqref>
        </x14:dataValidation>
        <x14:dataValidation type="list" allowBlank="1" showInputMessage="1" showErrorMessage="1" prompt="Bitte Stoffgruppe auswählen!" xr:uid="{00000000-0002-0000-0B00-00002E000000}">
          <x14:formula1>
            <xm:f>Dropdown!$B$1:$B$10</xm:f>
          </x14:formula1>
          <xm:sqref>F5:F24</xm:sqref>
        </x14:dataValidation>
        <x14:dataValidation type="list" allowBlank="1" showInputMessage="1" showErrorMessage="1" prompt="Bitte Angaben zur Ermittlung der Nährstoffwerte machen!_x000a_" xr:uid="{00000000-0002-0000-0B00-00002F000000}">
          <x14:formula1>
            <xm:f>Dropdown!$F$1:$F$3</xm:f>
          </x14:formula1>
          <xm:sqref>E5:E24 E31:E50</xm:sqref>
        </x14:dataValidation>
        <x14:dataValidation type="list" allowBlank="1" showInputMessage="1" showErrorMessage="1" prompt="Bitte Stoffgruppe auswählen!" xr:uid="{626A6DA2-2960-4BD4-8715-CC04A2EE7C21}">
          <x14:formula1>
            <xm:f>Dropdown!$G$1:$G$9</xm:f>
          </x14:formula1>
          <xm:sqref>F31:F50</xm:sqref>
        </x14:dataValidation>
        <x14:dataValidation type="list" allowBlank="1" showInputMessage="1" showErrorMessage="1" prompt="Zuerst Stoffgruppe dann zutreffende Nährstoff-_x000a_abfuhr auswählen!" xr:uid="{00000000-0002-0000-0B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B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B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B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B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B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B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B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B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B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B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B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B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B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B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B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B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B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B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B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B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B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B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B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B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B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B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B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B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B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B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B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B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B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B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B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B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B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B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B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bestFit="1"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169</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IF(OR(B5="",C5=""),"",Betriebsdaten!$B$22)</f>
        <v/>
      </c>
      <c r="E5" s="80"/>
      <c r="F5" s="81"/>
      <c r="G5" s="82" t="str">
        <f>IF(F5="","",INDEX(Dropdown!C:C,MATCH(F5,Dropdown!B:B,0)))</f>
        <v/>
      </c>
      <c r="H5" s="79"/>
      <c r="I5" s="13" t="str">
        <f t="shared" ref="I5:I24" si="0">IF(H5="","",IF(L5="kg/t","Menge in Tonnen!",IF(L5="kg/m³","Menge in Kubikmetern!",IF(L5="kg/ha","Fläche in Hektar!"))))</f>
        <v/>
      </c>
      <c r="J5" s="83"/>
      <c r="K5" s="29" t="str">
        <f>IF(H5="","",INDEX(Stoffe!$D:$D,MATCH('Bezug 10'!H5,Stoffe!$B:$B,0)))</f>
        <v/>
      </c>
      <c r="L5" s="30" t="str">
        <f>IF(H5="","",INDEX(Stoffe!$C:$C,MATCH('Bezug 10'!H5,Stoffe!$B:$B,0)))</f>
        <v/>
      </c>
      <c r="M5" s="29" t="str">
        <f>IF(H5="","",INDEX(Stoffe!$G:$G,MATCH('Bezug 10'!H5,Stoffe!$B:$B,0)))</f>
        <v/>
      </c>
      <c r="N5" s="30" t="str">
        <f>IF(H5="","",INDEX(Stoffe!$C:$C,MATCH('Bezug 10'!H5,Stoffe!$B:$B,0)))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IF(OR(B6="",C6=""),"",Betriebsdaten!$B$22)</f>
        <v/>
      </c>
      <c r="E6" s="80"/>
      <c r="F6" s="81"/>
      <c r="G6" s="82" t="str">
        <f>IF(F6="","",INDEX(Dropdown!C:C,MATCH(F6,Dropdown!B:B,0)))</f>
        <v/>
      </c>
      <c r="H6" s="79"/>
      <c r="I6" s="13" t="str">
        <f t="shared" si="0"/>
        <v/>
      </c>
      <c r="J6" s="83"/>
      <c r="K6" s="29" t="str">
        <f>IF(H6="","",INDEX(Stoffe!$D:$D,MATCH('Bezug 10'!H6,Stoffe!$B:$B,0)))</f>
        <v/>
      </c>
      <c r="L6" s="30" t="str">
        <f>IF(H6="","",INDEX(Stoffe!$C:$C,MATCH('Bezug 10'!H6,Stoffe!$B:$B,0)))</f>
        <v/>
      </c>
      <c r="M6" s="29" t="str">
        <f>IF(H6="","",INDEX(Stoffe!$G:$G,MATCH('Bezug 10'!H6,Stoffe!$B:$B,0)))</f>
        <v/>
      </c>
      <c r="N6" s="30" t="str">
        <f>IF(H6="","",INDEX(Stoffe!$C:$C,MATCH('Bezug 10'!H6,Stoffe!$B:$B,0)))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IF(OR(B7="",C7=""),"",Betriebsdaten!$B$22)</f>
        <v/>
      </c>
      <c r="E7" s="80"/>
      <c r="F7" s="81"/>
      <c r="G7" s="82" t="str">
        <f>IF(F7="","",INDEX(Dropdown!C:C,MATCH(F7,Dropdown!B:B,0)))</f>
        <v/>
      </c>
      <c r="H7" s="79"/>
      <c r="I7" s="13" t="str">
        <f t="shared" si="0"/>
        <v/>
      </c>
      <c r="J7" s="83"/>
      <c r="K7" s="29" t="str">
        <f>IF(H7="","",INDEX(Stoffe!$D:$D,MATCH('Bezug 10'!H7,Stoffe!$B:$B,0)))</f>
        <v/>
      </c>
      <c r="L7" s="30" t="str">
        <f>IF(H7="","",INDEX(Stoffe!$C:$C,MATCH('Bezug 10'!H7,Stoffe!$B:$B,0)))</f>
        <v/>
      </c>
      <c r="M7" s="29" t="str">
        <f>IF(H7="","",INDEX(Stoffe!$G:$G,MATCH('Bezug 10'!H7,Stoffe!$B:$B,0)))</f>
        <v/>
      </c>
      <c r="N7" s="30" t="str">
        <f>IF(H7="","",INDEX(Stoffe!$C:$C,MATCH('Bezug 10'!H7,Stoffe!$B:$B,0)))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IF(OR(B8="",C8=""),"",Betriebsdaten!$B$22)</f>
        <v/>
      </c>
      <c r="E8" s="80"/>
      <c r="F8" s="81"/>
      <c r="G8" s="82" t="str">
        <f>IF(F8="","",INDEX(Dropdown!C:C,MATCH(F8,Dropdown!B:B,0)))</f>
        <v/>
      </c>
      <c r="H8" s="79"/>
      <c r="I8" s="13" t="str">
        <f t="shared" si="0"/>
        <v/>
      </c>
      <c r="J8" s="83"/>
      <c r="K8" s="29" t="str">
        <f>IF(H8="","",INDEX(Stoffe!$D:$D,MATCH('Bezug 10'!H8,Stoffe!$B:$B,0)))</f>
        <v/>
      </c>
      <c r="L8" s="30" t="str">
        <f>IF(H8="","",INDEX(Stoffe!$C:$C,MATCH('Bezug 10'!H8,Stoffe!$B:$B,0)))</f>
        <v/>
      </c>
      <c r="M8" s="29" t="str">
        <f>IF(H8="","",INDEX(Stoffe!$G:$G,MATCH('Bezug 10'!H8,Stoffe!$B:$B,0)))</f>
        <v/>
      </c>
      <c r="N8" s="30" t="str">
        <f>IF(H8="","",INDEX(Stoffe!$C:$C,MATCH('Bezug 10'!H8,Stoffe!$B:$B,0)))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IF(OR(B9="",C9=""),"",Betriebsdaten!$B$22)</f>
        <v/>
      </c>
      <c r="E9" s="80"/>
      <c r="F9" s="81"/>
      <c r="G9" s="82" t="str">
        <f>IF(F9="","",INDEX(Dropdown!C:C,MATCH(F9,Dropdown!B:B,0)))</f>
        <v/>
      </c>
      <c r="H9" s="79"/>
      <c r="I9" s="13" t="str">
        <f t="shared" si="0"/>
        <v/>
      </c>
      <c r="J9" s="83"/>
      <c r="K9" s="29" t="str">
        <f>IF(H9="","",INDEX(Stoffe!$D:$D,MATCH('Bezug 10'!H9,Stoffe!$B:$B,0)))</f>
        <v/>
      </c>
      <c r="L9" s="30" t="str">
        <f>IF(H9="","",INDEX(Stoffe!$C:$C,MATCH('Bezug 10'!H9,Stoffe!$B:$B,0)))</f>
        <v/>
      </c>
      <c r="M9" s="29" t="str">
        <f>IF(H9="","",INDEX(Stoffe!$G:$G,MATCH('Bezug 10'!H9,Stoffe!$B:$B,0)))</f>
        <v/>
      </c>
      <c r="N9" s="30" t="str">
        <f>IF(H9="","",INDEX(Stoffe!$C:$C,MATCH('Bezug 10'!H9,Stoffe!$B:$B,0)))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IF(OR(B10="",C10=""),"",Betriebsdaten!$B$22)</f>
        <v/>
      </c>
      <c r="E10" s="80"/>
      <c r="F10" s="81"/>
      <c r="G10" s="82" t="str">
        <f>IF(F10="","",INDEX(Dropdown!C:C,MATCH(F10,Dropdown!B:B,0)))</f>
        <v/>
      </c>
      <c r="H10" s="79"/>
      <c r="I10" s="13" t="str">
        <f t="shared" si="0"/>
        <v/>
      </c>
      <c r="J10" s="83"/>
      <c r="K10" s="29" t="str">
        <f>IF(H10="","",INDEX(Stoffe!$D:$D,MATCH('Bezug 10'!H10,Stoffe!$B:$B,0)))</f>
        <v/>
      </c>
      <c r="L10" s="30" t="str">
        <f>IF(H10="","",INDEX(Stoffe!$C:$C,MATCH('Bezug 10'!H10,Stoffe!$B:$B,0)))</f>
        <v/>
      </c>
      <c r="M10" s="29" t="str">
        <f>IF(H10="","",INDEX(Stoffe!$G:$G,MATCH('Bezug 10'!H10,Stoffe!$B:$B,0)))</f>
        <v/>
      </c>
      <c r="N10" s="30" t="str">
        <f>IF(H10="","",INDEX(Stoffe!$C:$C,MATCH('Bezug 10'!H10,Stoffe!$B:$B,0)))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IF(OR(B11="",C11=""),"",Betriebsdaten!$B$22)</f>
        <v/>
      </c>
      <c r="E11" s="80"/>
      <c r="F11" s="81"/>
      <c r="G11" s="82" t="str">
        <f>IF(F11="","",INDEX(Dropdown!C:C,MATCH(F11,Dropdown!B:B,0)))</f>
        <v/>
      </c>
      <c r="H11" s="79"/>
      <c r="I11" s="13" t="str">
        <f t="shared" si="0"/>
        <v/>
      </c>
      <c r="J11" s="83"/>
      <c r="K11" s="29" t="str">
        <f>IF(H11="","",INDEX(Stoffe!$D:$D,MATCH('Bezug 10'!H11,Stoffe!$B:$B,0)))</f>
        <v/>
      </c>
      <c r="L11" s="30" t="str">
        <f>IF(H11="","",INDEX(Stoffe!$C:$C,MATCH('Bezug 10'!H11,Stoffe!$B:$B,0)))</f>
        <v/>
      </c>
      <c r="M11" s="29" t="str">
        <f>IF(H11="","",INDEX(Stoffe!$G:$G,MATCH('Bezug 10'!H11,Stoffe!$B:$B,0)))</f>
        <v/>
      </c>
      <c r="N11" s="30" t="str">
        <f>IF(H11="","",INDEX(Stoffe!$C:$C,MATCH('Bezug 10'!H11,Stoffe!$B:$B,0)))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IF(OR(B12="",C12=""),"",Betriebsdaten!$B$22)</f>
        <v/>
      </c>
      <c r="E12" s="80"/>
      <c r="F12" s="81"/>
      <c r="G12" s="82" t="str">
        <f>IF(F12="","",INDEX(Dropdown!C:C,MATCH(F12,Dropdown!B:B,0)))</f>
        <v/>
      </c>
      <c r="H12" s="79"/>
      <c r="I12" s="13" t="str">
        <f t="shared" si="0"/>
        <v/>
      </c>
      <c r="J12" s="83"/>
      <c r="K12" s="29" t="str">
        <f>IF(H12="","",INDEX(Stoffe!$D:$D,MATCH('Bezug 10'!H12,Stoffe!$B:$B,0)))</f>
        <v/>
      </c>
      <c r="L12" s="30" t="str">
        <f>IF(H12="","",INDEX(Stoffe!$C:$C,MATCH('Bezug 10'!H12,Stoffe!$B:$B,0)))</f>
        <v/>
      </c>
      <c r="M12" s="29" t="str">
        <f>IF(H12="","",INDEX(Stoffe!$G:$G,MATCH('Bezug 10'!H12,Stoffe!$B:$B,0)))</f>
        <v/>
      </c>
      <c r="N12" s="30" t="str">
        <f>IF(H12="","",INDEX(Stoffe!$C:$C,MATCH('Bezug 10'!H12,Stoffe!$B:$B,0)))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IF(OR(B13="",C13=""),"",Betriebsdaten!$B$22)</f>
        <v/>
      </c>
      <c r="E13" s="80"/>
      <c r="F13" s="81"/>
      <c r="G13" s="82" t="str">
        <f>IF(F13="","",INDEX(Dropdown!C:C,MATCH(F13,Dropdown!B:B,0)))</f>
        <v/>
      </c>
      <c r="H13" s="79"/>
      <c r="I13" s="13" t="str">
        <f t="shared" si="0"/>
        <v/>
      </c>
      <c r="J13" s="83"/>
      <c r="K13" s="29" t="str">
        <f>IF(H13="","",INDEX(Stoffe!$D:$D,MATCH('Bezug 10'!H13,Stoffe!$B:$B,0)))</f>
        <v/>
      </c>
      <c r="L13" s="30" t="str">
        <f>IF(H13="","",INDEX(Stoffe!$C:$C,MATCH('Bezug 10'!H13,Stoffe!$B:$B,0)))</f>
        <v/>
      </c>
      <c r="M13" s="29" t="str">
        <f>IF(H13="","",INDEX(Stoffe!$G:$G,MATCH('Bezug 10'!H13,Stoffe!$B:$B,0)))</f>
        <v/>
      </c>
      <c r="N13" s="30" t="str">
        <f>IF(H13="","",INDEX(Stoffe!$C:$C,MATCH('Bezug 10'!H13,Stoffe!$B:$B,0)))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IF(OR(B14="",C14=""),"",Betriebsdaten!$B$22)</f>
        <v/>
      </c>
      <c r="E14" s="80"/>
      <c r="F14" s="81"/>
      <c r="G14" s="82" t="str">
        <f>IF(F14="","",INDEX(Dropdown!C:C,MATCH(F14,Dropdown!B:B,0)))</f>
        <v/>
      </c>
      <c r="H14" s="79"/>
      <c r="I14" s="13" t="str">
        <f t="shared" si="0"/>
        <v/>
      </c>
      <c r="J14" s="83"/>
      <c r="K14" s="29" t="str">
        <f>IF(H14="","",INDEX(Stoffe!$D:$D,MATCH('Bezug 10'!H14,Stoffe!$B:$B,0)))</f>
        <v/>
      </c>
      <c r="L14" s="30" t="str">
        <f>IF(H14="","",INDEX(Stoffe!$C:$C,MATCH('Bezug 10'!H14,Stoffe!$B:$B,0)))</f>
        <v/>
      </c>
      <c r="M14" s="29" t="str">
        <f>IF(H14="","",INDEX(Stoffe!$G:$G,MATCH('Bezug 10'!H14,Stoffe!$B:$B,0)))</f>
        <v/>
      </c>
      <c r="N14" s="30" t="str">
        <f>IF(H14="","",INDEX(Stoffe!$C:$C,MATCH('Bezug 10'!H14,Stoffe!$B:$B,0)))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IF(OR(B15="",C15=""),"",Betriebsdaten!$B$22)</f>
        <v/>
      </c>
      <c r="E15" s="80"/>
      <c r="F15" s="81"/>
      <c r="G15" s="82" t="str">
        <f>IF(F15="","",INDEX(Dropdown!C:C,MATCH(F15,Dropdown!B:B,0)))</f>
        <v/>
      </c>
      <c r="H15" s="79"/>
      <c r="I15" s="13" t="str">
        <f t="shared" si="0"/>
        <v/>
      </c>
      <c r="J15" s="83"/>
      <c r="K15" s="29" t="str">
        <f>IF(H15="","",INDEX(Stoffe!$D:$D,MATCH('Bezug 10'!H15,Stoffe!$B:$B,0)))</f>
        <v/>
      </c>
      <c r="L15" s="30" t="str">
        <f>IF(H15="","",INDEX(Stoffe!$C:$C,MATCH('Bezug 10'!H15,Stoffe!$B:$B,0)))</f>
        <v/>
      </c>
      <c r="M15" s="29" t="str">
        <f>IF(H15="","",INDEX(Stoffe!$G:$G,MATCH('Bezug 10'!H15,Stoffe!$B:$B,0)))</f>
        <v/>
      </c>
      <c r="N15" s="30" t="str">
        <f>IF(H15="","",INDEX(Stoffe!$C:$C,MATCH('Bezug 10'!H15,Stoffe!$B:$B,0)))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IF(OR(B16="",C16=""),"",Betriebsdaten!$B$22)</f>
        <v/>
      </c>
      <c r="E16" s="80"/>
      <c r="F16" s="81"/>
      <c r="G16" s="82" t="str">
        <f>IF(F16="","",INDEX(Dropdown!C:C,MATCH(F16,Dropdown!B:B,0)))</f>
        <v/>
      </c>
      <c r="H16" s="79"/>
      <c r="I16" s="13" t="str">
        <f t="shared" si="0"/>
        <v/>
      </c>
      <c r="J16" s="83"/>
      <c r="K16" s="29" t="str">
        <f>IF(H16="","",INDEX(Stoffe!$D:$D,MATCH('Bezug 10'!H16,Stoffe!$B:$B,0)))</f>
        <v/>
      </c>
      <c r="L16" s="30" t="str">
        <f>IF(H16="","",INDEX(Stoffe!$C:$C,MATCH('Bezug 10'!H16,Stoffe!$B:$B,0)))</f>
        <v/>
      </c>
      <c r="M16" s="29" t="str">
        <f>IF(H16="","",INDEX(Stoffe!$G:$G,MATCH('Bezug 10'!H16,Stoffe!$B:$B,0)))</f>
        <v/>
      </c>
      <c r="N16" s="30" t="str">
        <f>IF(H16="","",INDEX(Stoffe!$C:$C,MATCH('Bezug 10'!H16,Stoffe!$B:$B,0)))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IF(OR(B17="",C17=""),"",Betriebsdaten!$B$22)</f>
        <v/>
      </c>
      <c r="E17" s="80"/>
      <c r="F17" s="81"/>
      <c r="G17" s="82" t="str">
        <f>IF(F17="","",INDEX(Dropdown!C:C,MATCH(F17,Dropdown!B:B,0)))</f>
        <v/>
      </c>
      <c r="H17" s="79"/>
      <c r="I17" s="13" t="str">
        <f t="shared" si="0"/>
        <v/>
      </c>
      <c r="J17" s="83"/>
      <c r="K17" s="29" t="str">
        <f>IF(H17="","",INDEX(Stoffe!$D:$D,MATCH('Bezug 10'!H17,Stoffe!$B:$B,0)))</f>
        <v/>
      </c>
      <c r="L17" s="30" t="str">
        <f>IF(H17="","",INDEX(Stoffe!$C:$C,MATCH('Bezug 10'!H17,Stoffe!$B:$B,0)))</f>
        <v/>
      </c>
      <c r="M17" s="29" t="str">
        <f>IF(H17="","",INDEX(Stoffe!$G:$G,MATCH('Bezug 10'!H17,Stoffe!$B:$B,0)))</f>
        <v/>
      </c>
      <c r="N17" s="30" t="str">
        <f>IF(H17="","",INDEX(Stoffe!$C:$C,MATCH('Bezug 10'!H17,Stoffe!$B:$B,0)))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IF(OR(B18="",C18=""),"",Betriebsdaten!$B$22)</f>
        <v/>
      </c>
      <c r="E18" s="80"/>
      <c r="F18" s="81"/>
      <c r="G18" s="82" t="str">
        <f>IF(F18="","",INDEX(Dropdown!C:C,MATCH(F18,Dropdown!B:B,0)))</f>
        <v/>
      </c>
      <c r="H18" s="79"/>
      <c r="I18" s="13" t="str">
        <f t="shared" si="0"/>
        <v/>
      </c>
      <c r="J18" s="83"/>
      <c r="K18" s="29" t="str">
        <f>IF(H18="","",INDEX(Stoffe!$D:$D,MATCH('Bezug 10'!H18,Stoffe!$B:$B,0)))</f>
        <v/>
      </c>
      <c r="L18" s="30" t="str">
        <f>IF(H18="","",INDEX(Stoffe!$C:$C,MATCH('Bezug 10'!H18,Stoffe!$B:$B,0)))</f>
        <v/>
      </c>
      <c r="M18" s="29" t="str">
        <f>IF(H18="","",INDEX(Stoffe!$G:$G,MATCH('Bezug 10'!H18,Stoffe!$B:$B,0)))</f>
        <v/>
      </c>
      <c r="N18" s="30" t="str">
        <f>IF(H18="","",INDEX(Stoffe!$C:$C,MATCH('Bezug 10'!H18,Stoffe!$B:$B,0)))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IF(OR(B19="",C19=""),"",Betriebsdaten!$B$22)</f>
        <v/>
      </c>
      <c r="E19" s="80"/>
      <c r="F19" s="81"/>
      <c r="G19" s="82" t="str">
        <f>IF(F19="","",INDEX(Dropdown!C:C,MATCH(F19,Dropdown!B:B,0)))</f>
        <v/>
      </c>
      <c r="H19" s="79"/>
      <c r="I19" s="13" t="str">
        <f t="shared" si="0"/>
        <v/>
      </c>
      <c r="J19" s="83"/>
      <c r="K19" s="29" t="str">
        <f>IF(H19="","",INDEX(Stoffe!$D:$D,MATCH('Bezug 10'!H19,Stoffe!$B:$B,0)))</f>
        <v/>
      </c>
      <c r="L19" s="30" t="str">
        <f>IF(H19="","",INDEX(Stoffe!$C:$C,MATCH('Bezug 10'!H19,Stoffe!$B:$B,0)))</f>
        <v/>
      </c>
      <c r="M19" s="29" t="str">
        <f>IF(H19="","",INDEX(Stoffe!$G:$G,MATCH('Bezug 10'!H19,Stoffe!$B:$B,0)))</f>
        <v/>
      </c>
      <c r="N19" s="30" t="str">
        <f>IF(H19="","",INDEX(Stoffe!$C:$C,MATCH('Bezug 10'!H19,Stoffe!$B:$B,0)))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IF(OR(B20="",C20=""),"",Betriebsdaten!$B$22)</f>
        <v/>
      </c>
      <c r="E20" s="80"/>
      <c r="F20" s="81"/>
      <c r="G20" s="82" t="str">
        <f>IF(F20="","",INDEX(Dropdown!C:C,MATCH(F20,Dropdown!B:B,0)))</f>
        <v/>
      </c>
      <c r="H20" s="79"/>
      <c r="I20" s="13" t="str">
        <f t="shared" si="0"/>
        <v/>
      </c>
      <c r="J20" s="83"/>
      <c r="K20" s="29" t="str">
        <f>IF(H20="","",INDEX(Stoffe!$D:$D,MATCH('Bezug 10'!H20,Stoffe!$B:$B,0)))</f>
        <v/>
      </c>
      <c r="L20" s="30" t="str">
        <f>IF(H20="","",INDEX(Stoffe!$C:$C,MATCH('Bezug 10'!H20,Stoffe!$B:$B,0)))</f>
        <v/>
      </c>
      <c r="M20" s="29" t="str">
        <f>IF(H20="","",INDEX(Stoffe!$G:$G,MATCH('Bezug 10'!H20,Stoffe!$B:$B,0)))</f>
        <v/>
      </c>
      <c r="N20" s="30" t="str">
        <f>IF(H20="","",INDEX(Stoffe!$C:$C,MATCH('Bezug 10'!H20,Stoffe!$B:$B,0)))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IF(OR(B21="",C21=""),"",Betriebsdaten!$B$22)</f>
        <v/>
      </c>
      <c r="E21" s="80"/>
      <c r="F21" s="81"/>
      <c r="G21" s="82" t="str">
        <f>IF(F21="","",INDEX(Dropdown!C:C,MATCH(F21,Dropdown!B:B,0)))</f>
        <v/>
      </c>
      <c r="H21" s="79"/>
      <c r="I21" s="13" t="str">
        <f t="shared" si="0"/>
        <v/>
      </c>
      <c r="J21" s="83"/>
      <c r="K21" s="29" t="str">
        <f>IF(H21="","",INDEX(Stoffe!$D:$D,MATCH('Bezug 10'!H21,Stoffe!$B:$B,0)))</f>
        <v/>
      </c>
      <c r="L21" s="30" t="str">
        <f>IF(H21="","",INDEX(Stoffe!$C:$C,MATCH('Bezug 10'!H21,Stoffe!$B:$B,0)))</f>
        <v/>
      </c>
      <c r="M21" s="29" t="str">
        <f>IF(H21="","",INDEX(Stoffe!$G:$G,MATCH('Bezug 10'!H21,Stoffe!$B:$B,0)))</f>
        <v/>
      </c>
      <c r="N21" s="30" t="str">
        <f>IF(H21="","",INDEX(Stoffe!$C:$C,MATCH('Bezug 10'!H21,Stoffe!$B:$B,0)))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IF(OR(B22="",C22=""),"",Betriebsdaten!$B$22)</f>
        <v/>
      </c>
      <c r="E22" s="80"/>
      <c r="F22" s="81"/>
      <c r="G22" s="82" t="str">
        <f>IF(F22="","",INDEX(Dropdown!C:C,MATCH(F22,Dropdown!B:B,0)))</f>
        <v/>
      </c>
      <c r="H22" s="79"/>
      <c r="I22" s="13" t="str">
        <f t="shared" si="0"/>
        <v/>
      </c>
      <c r="J22" s="83"/>
      <c r="K22" s="29" t="str">
        <f>IF(H22="","",INDEX(Stoffe!$D:$D,MATCH('Bezug 10'!H22,Stoffe!$B:$B,0)))</f>
        <v/>
      </c>
      <c r="L22" s="30" t="str">
        <f>IF(H22="","",INDEX(Stoffe!$C:$C,MATCH('Bezug 10'!H22,Stoffe!$B:$B,0)))</f>
        <v/>
      </c>
      <c r="M22" s="29" t="str">
        <f>IF(H22="","",INDEX(Stoffe!$G:$G,MATCH('Bezug 10'!H22,Stoffe!$B:$B,0)))</f>
        <v/>
      </c>
      <c r="N22" s="30" t="str">
        <f>IF(H22="","",INDEX(Stoffe!$C:$C,MATCH('Bezug 10'!H22,Stoffe!$B:$B,0)))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IF(OR(B23="",C23=""),"",Betriebsdaten!$B$22)</f>
        <v/>
      </c>
      <c r="E23" s="80"/>
      <c r="F23" s="81"/>
      <c r="G23" s="82" t="str">
        <f>IF(F23="","",INDEX(Dropdown!C:C,MATCH(F23,Dropdown!B:B,0)))</f>
        <v/>
      </c>
      <c r="H23" s="79"/>
      <c r="I23" s="13" t="str">
        <f t="shared" si="0"/>
        <v/>
      </c>
      <c r="J23" s="83"/>
      <c r="K23" s="29" t="str">
        <f>IF(H23="","",INDEX(Stoffe!$D:$D,MATCH('Bezug 10'!H23,Stoffe!$B:$B,0)))</f>
        <v/>
      </c>
      <c r="L23" s="30" t="str">
        <f>IF(H23="","",INDEX(Stoffe!$C:$C,MATCH('Bezug 10'!H23,Stoffe!$B:$B,0)))</f>
        <v/>
      </c>
      <c r="M23" s="29" t="str">
        <f>IF(H23="","",INDEX(Stoffe!$G:$G,MATCH('Bezug 10'!H23,Stoffe!$B:$B,0)))</f>
        <v/>
      </c>
      <c r="N23" s="30" t="str">
        <f>IF(H23="","",INDEX(Stoffe!$C:$C,MATCH('Bezug 10'!H23,Stoffe!$B:$B,0)))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IF(OR(B24="",C24=""),"",Betriebsdaten!$B$22)</f>
        <v/>
      </c>
      <c r="E24" s="80"/>
      <c r="F24" s="81"/>
      <c r="G24" s="82" t="str">
        <f>IF(F24="","",INDEX(Dropdown!C:C,MATCH(F24,Dropdown!B:B,0)))</f>
        <v/>
      </c>
      <c r="H24" s="79"/>
      <c r="I24" s="13" t="str">
        <f t="shared" si="0"/>
        <v/>
      </c>
      <c r="J24" s="83"/>
      <c r="K24" s="29" t="str">
        <f>IF(H24="","",INDEX(Stoffe!$D:$D,MATCH('Bezug 10'!H24,Stoffe!$B:$B,0)))</f>
        <v/>
      </c>
      <c r="L24" s="30" t="str">
        <f>IF(H24="","",INDEX(Stoffe!$C:$C,MATCH('Bezug 10'!H24,Stoffe!$B:$B,0)))</f>
        <v/>
      </c>
      <c r="M24" s="29" t="str">
        <f>IF(H24="","",INDEX(Stoffe!$G:$G,MATCH('Bezug 10'!H24,Stoffe!$B:$B,0)))</f>
        <v/>
      </c>
      <c r="N24" s="30" t="str">
        <f>IF(H24="","",INDEX(Stoffe!$C:$C,MATCH('Bezug 10'!H24,Stoffe!$B:$B,0)))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170</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IF(OR(B31="",C31=""),"",Betriebsdaten!$B$22)</f>
        <v/>
      </c>
      <c r="E31" s="80"/>
      <c r="F31" s="81"/>
      <c r="G31" s="82" t="str">
        <f>IF(F31="","",INDEX(Dropdown!C:C,MATCH(F31,Dropdown!B:B,0)))</f>
        <v/>
      </c>
      <c r="H31" s="79"/>
      <c r="I31" s="13" t="str">
        <f>IF(H31="","",IF(L31="kg/t","Menge in Tonnen!",IF(L31="kg/m³","Menge in Kubikmetern!")))</f>
        <v/>
      </c>
      <c r="J31" s="83"/>
      <c r="K31" s="29" t="str">
        <f>IF(H31="","",INDEX(Stoffe!$D:$D,MATCH('Bezug 10'!H31,Stoffe!$B:$B,0)))</f>
        <v/>
      </c>
      <c r="L31" s="30" t="str">
        <f>IF(H31="","",INDEX(Stoffe!$C:$C,MATCH('Bezug 10'!H31,Stoffe!$B:$B,0)))</f>
        <v/>
      </c>
      <c r="M31" s="29" t="str">
        <f>IF(H31="","",INDEX(Stoffe!$G:$G,MATCH('Bezug 10'!H31,Stoffe!$B:$B,0)))</f>
        <v/>
      </c>
      <c r="N31" s="30" t="str">
        <f>IF(H31="","",INDEX(Stoffe!$C:$C,MATCH('Bezug 10'!H31,Stoffe!$B:$B,0)))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IF(OR(B32="",C32=""),"",Betriebsdaten!$B$22)</f>
        <v/>
      </c>
      <c r="E32" s="80"/>
      <c r="F32" s="81"/>
      <c r="G32" s="82" t="str">
        <f>IF(F32="","",INDEX(Dropdown!C:C,MATCH(F32,Dropdown!B:B,0)))</f>
        <v/>
      </c>
      <c r="H32" s="79"/>
      <c r="I32" s="13" t="str">
        <f t="shared" ref="I32:I50" si="3">IF(H32="","",IF(L32="kg/t","Menge in Tonnen!",IF(L32="kg/m³","Menge in Kubikmetern!")))</f>
        <v/>
      </c>
      <c r="J32" s="83"/>
      <c r="K32" s="29" t="str">
        <f>IF(H32="","",INDEX(Stoffe!$D:$D,MATCH('Bezug 10'!H32,Stoffe!$B:$B,0)))</f>
        <v/>
      </c>
      <c r="L32" s="30" t="str">
        <f>IF(H32="","",INDEX(Stoffe!$C:$C,MATCH('Bezug 10'!H32,Stoffe!$B:$B,0)))</f>
        <v/>
      </c>
      <c r="M32" s="29" t="str">
        <f>IF(H32="","",INDEX(Stoffe!$G:$G,MATCH('Bezug 10'!H32,Stoffe!$B:$B,0)))</f>
        <v/>
      </c>
      <c r="N32" s="30" t="str">
        <f>IF(H32="","",INDEX(Stoffe!$C:$C,MATCH('Bezug 10'!H32,Stoffe!$B:$B,0)))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IF(OR(B33="",C33=""),"",Betriebsdaten!$B$22)</f>
        <v/>
      </c>
      <c r="E33" s="80"/>
      <c r="F33" s="81"/>
      <c r="G33" s="82" t="str">
        <f>IF(F33="","",INDEX(Dropdown!C:C,MATCH(F33,Dropdown!B:B,0)))</f>
        <v/>
      </c>
      <c r="H33" s="79"/>
      <c r="I33" s="13" t="str">
        <f t="shared" si="3"/>
        <v/>
      </c>
      <c r="J33" s="83"/>
      <c r="K33" s="29" t="str">
        <f>IF(H33="","",INDEX(Stoffe!$D:$D,MATCH('Bezug 10'!H33,Stoffe!$B:$B,0)))</f>
        <v/>
      </c>
      <c r="L33" s="30" t="str">
        <f>IF(H33="","",INDEX(Stoffe!$C:$C,MATCH('Bezug 10'!H33,Stoffe!$B:$B,0)))</f>
        <v/>
      </c>
      <c r="M33" s="29" t="str">
        <f>IF(H33="","",INDEX(Stoffe!$G:$G,MATCH('Bezug 10'!H33,Stoffe!$B:$B,0)))</f>
        <v/>
      </c>
      <c r="N33" s="30" t="str">
        <f>IF(H33="","",INDEX(Stoffe!$C:$C,MATCH('Bezug 10'!H33,Stoffe!$B:$B,0)))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IF(OR(B34="",C34=""),"",Betriebsdaten!$B$22)</f>
        <v/>
      </c>
      <c r="E34" s="80"/>
      <c r="F34" s="81"/>
      <c r="G34" s="82" t="str">
        <f>IF(F34="","",INDEX(Dropdown!C:C,MATCH(F34,Dropdown!B:B,0)))</f>
        <v/>
      </c>
      <c r="H34" s="79"/>
      <c r="I34" s="13" t="str">
        <f t="shared" si="3"/>
        <v/>
      </c>
      <c r="J34" s="83"/>
      <c r="K34" s="29" t="str">
        <f>IF(H34="","",INDEX(Stoffe!$D:$D,MATCH('Bezug 10'!H34,Stoffe!$B:$B,0)))</f>
        <v/>
      </c>
      <c r="L34" s="30" t="str">
        <f>IF(H34="","",INDEX(Stoffe!$C:$C,MATCH('Bezug 10'!H34,Stoffe!$B:$B,0)))</f>
        <v/>
      </c>
      <c r="M34" s="29" t="str">
        <f>IF(H34="","",INDEX(Stoffe!$G:$G,MATCH('Bezug 10'!H34,Stoffe!$B:$B,0)))</f>
        <v/>
      </c>
      <c r="N34" s="30" t="str">
        <f>IF(H34="","",INDEX(Stoffe!$C:$C,MATCH('Bezug 10'!H34,Stoffe!$B:$B,0)))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IF(OR(B35="",C35=""),"",Betriebsdaten!$B$22)</f>
        <v/>
      </c>
      <c r="E35" s="80"/>
      <c r="F35" s="81"/>
      <c r="G35" s="82" t="str">
        <f>IF(F35="","",INDEX(Dropdown!C:C,MATCH(F35,Dropdown!B:B,0)))</f>
        <v/>
      </c>
      <c r="H35" s="79"/>
      <c r="I35" s="13" t="str">
        <f t="shared" si="3"/>
        <v/>
      </c>
      <c r="J35" s="83"/>
      <c r="K35" s="29" t="str">
        <f>IF(H35="","",INDEX(Stoffe!$D:$D,MATCH('Bezug 10'!H35,Stoffe!$B:$B,0)))</f>
        <v/>
      </c>
      <c r="L35" s="30" t="str">
        <f>IF(H35="","",INDEX(Stoffe!$C:$C,MATCH('Bezug 10'!H35,Stoffe!$B:$B,0)))</f>
        <v/>
      </c>
      <c r="M35" s="29" t="str">
        <f>IF(H35="","",INDEX(Stoffe!$G:$G,MATCH('Bezug 10'!H35,Stoffe!$B:$B,0)))</f>
        <v/>
      </c>
      <c r="N35" s="30" t="str">
        <f>IF(H35="","",INDEX(Stoffe!$C:$C,MATCH('Bezug 10'!H35,Stoffe!$B:$B,0)))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IF(OR(B36="",C36=""),"",Betriebsdaten!$B$22)</f>
        <v/>
      </c>
      <c r="E36" s="80"/>
      <c r="F36" s="81"/>
      <c r="G36" s="82" t="str">
        <f>IF(F36="","",INDEX(Dropdown!C:C,MATCH(F36,Dropdown!B:B,0)))</f>
        <v/>
      </c>
      <c r="H36" s="79"/>
      <c r="I36" s="13" t="str">
        <f t="shared" si="3"/>
        <v/>
      </c>
      <c r="J36" s="83"/>
      <c r="K36" s="29" t="str">
        <f>IF(H36="","",INDEX(Stoffe!$D:$D,MATCH('Bezug 10'!H36,Stoffe!$B:$B,0)))</f>
        <v/>
      </c>
      <c r="L36" s="30" t="str">
        <f>IF(H36="","",INDEX(Stoffe!$C:$C,MATCH('Bezug 10'!H36,Stoffe!$B:$B,0)))</f>
        <v/>
      </c>
      <c r="M36" s="29" t="str">
        <f>IF(H36="","",INDEX(Stoffe!$G:$G,MATCH('Bezug 10'!H36,Stoffe!$B:$B,0)))</f>
        <v/>
      </c>
      <c r="N36" s="30" t="str">
        <f>IF(H36="","",INDEX(Stoffe!$C:$C,MATCH('Bezug 10'!H36,Stoffe!$B:$B,0)))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IF(OR(B37="",C37=""),"",Betriebsdaten!$B$22)</f>
        <v/>
      </c>
      <c r="E37" s="80"/>
      <c r="F37" s="81"/>
      <c r="G37" s="82" t="str">
        <f>IF(F37="","",INDEX(Dropdown!C:C,MATCH(F37,Dropdown!B:B,0)))</f>
        <v/>
      </c>
      <c r="H37" s="79"/>
      <c r="I37" s="13" t="str">
        <f t="shared" si="3"/>
        <v/>
      </c>
      <c r="J37" s="83"/>
      <c r="K37" s="29" t="str">
        <f>IF(H37="","",INDEX(Stoffe!$D:$D,MATCH('Bezug 10'!H37,Stoffe!$B:$B,0)))</f>
        <v/>
      </c>
      <c r="L37" s="30" t="str">
        <f>IF(H37="","",INDEX(Stoffe!$C:$C,MATCH('Bezug 10'!H37,Stoffe!$B:$B,0)))</f>
        <v/>
      </c>
      <c r="M37" s="29" t="str">
        <f>IF(H37="","",INDEX(Stoffe!$G:$G,MATCH('Bezug 10'!H37,Stoffe!$B:$B,0)))</f>
        <v/>
      </c>
      <c r="N37" s="30" t="str">
        <f>IF(H37="","",INDEX(Stoffe!$C:$C,MATCH('Bezug 10'!H37,Stoffe!$B:$B,0)))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IF(OR(B38="",C38=""),"",Betriebsdaten!$B$22)</f>
        <v/>
      </c>
      <c r="E38" s="80"/>
      <c r="F38" s="81"/>
      <c r="G38" s="82" t="str">
        <f>IF(F38="","",INDEX(Dropdown!C:C,MATCH(F38,Dropdown!B:B,0)))</f>
        <v/>
      </c>
      <c r="H38" s="79"/>
      <c r="I38" s="13" t="str">
        <f t="shared" si="3"/>
        <v/>
      </c>
      <c r="J38" s="83"/>
      <c r="K38" s="29" t="str">
        <f>IF(H38="","",INDEX(Stoffe!$D:$D,MATCH('Bezug 10'!H38,Stoffe!$B:$B,0)))</f>
        <v/>
      </c>
      <c r="L38" s="30" t="str">
        <f>IF(H38="","",INDEX(Stoffe!$C:$C,MATCH('Bezug 10'!H38,Stoffe!$B:$B,0)))</f>
        <v/>
      </c>
      <c r="M38" s="29" t="str">
        <f>IF(H38="","",INDEX(Stoffe!$G:$G,MATCH('Bezug 10'!H38,Stoffe!$B:$B,0)))</f>
        <v/>
      </c>
      <c r="N38" s="30" t="str">
        <f>IF(H38="","",INDEX(Stoffe!$C:$C,MATCH('Bezug 10'!H38,Stoffe!$B:$B,0)))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IF(OR(B39="",C39=""),"",Betriebsdaten!$B$22)</f>
        <v/>
      </c>
      <c r="E39" s="80"/>
      <c r="F39" s="81"/>
      <c r="G39" s="82" t="str">
        <f>IF(F39="","",INDEX(Dropdown!C:C,MATCH(F39,Dropdown!B:B,0)))</f>
        <v/>
      </c>
      <c r="H39" s="79"/>
      <c r="I39" s="13" t="str">
        <f t="shared" si="3"/>
        <v/>
      </c>
      <c r="J39" s="83"/>
      <c r="K39" s="29" t="str">
        <f>IF(H39="","",INDEX(Stoffe!$D:$D,MATCH('Bezug 10'!H39,Stoffe!$B:$B,0)))</f>
        <v/>
      </c>
      <c r="L39" s="30" t="str">
        <f>IF(H39="","",INDEX(Stoffe!$C:$C,MATCH('Bezug 10'!H39,Stoffe!$B:$B,0)))</f>
        <v/>
      </c>
      <c r="M39" s="29" t="str">
        <f>IF(H39="","",INDEX(Stoffe!$G:$G,MATCH('Bezug 10'!H39,Stoffe!$B:$B,0)))</f>
        <v/>
      </c>
      <c r="N39" s="30" t="str">
        <f>IF(H39="","",INDEX(Stoffe!$C:$C,MATCH('Bezug 10'!H39,Stoffe!$B:$B,0)))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IF(OR(B40="",C40=""),"",Betriebsdaten!$B$22)</f>
        <v/>
      </c>
      <c r="E40" s="80"/>
      <c r="F40" s="81"/>
      <c r="G40" s="82" t="str">
        <f>IF(F40="","",INDEX(Dropdown!C:C,MATCH(F40,Dropdown!B:B,0)))</f>
        <v/>
      </c>
      <c r="H40" s="79"/>
      <c r="I40" s="13" t="str">
        <f t="shared" si="3"/>
        <v/>
      </c>
      <c r="J40" s="83"/>
      <c r="K40" s="29" t="str">
        <f>IF(H40="","",INDEX(Stoffe!$D:$D,MATCH('Bezug 10'!H40,Stoffe!$B:$B,0)))</f>
        <v/>
      </c>
      <c r="L40" s="30" t="str">
        <f>IF(H40="","",INDEX(Stoffe!$C:$C,MATCH('Bezug 10'!H40,Stoffe!$B:$B,0)))</f>
        <v/>
      </c>
      <c r="M40" s="29" t="str">
        <f>IF(H40="","",INDEX(Stoffe!$G:$G,MATCH('Bezug 10'!H40,Stoffe!$B:$B,0)))</f>
        <v/>
      </c>
      <c r="N40" s="30" t="str">
        <f>IF(H40="","",INDEX(Stoffe!$C:$C,MATCH('Bezug 10'!H40,Stoffe!$B:$B,0)))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IF(OR(B41="",C41=""),"",Betriebsdaten!$B$22)</f>
        <v/>
      </c>
      <c r="E41" s="80"/>
      <c r="F41" s="81"/>
      <c r="G41" s="82" t="str">
        <f>IF(F41="","",INDEX(Dropdown!C:C,MATCH(F41,Dropdown!B:B,0)))</f>
        <v/>
      </c>
      <c r="H41" s="79"/>
      <c r="I41" s="13" t="str">
        <f t="shared" si="3"/>
        <v/>
      </c>
      <c r="J41" s="83"/>
      <c r="K41" s="29" t="str">
        <f>IF(H41="","",INDEX(Stoffe!$D:$D,MATCH('Bezug 10'!H41,Stoffe!$B:$B,0)))</f>
        <v/>
      </c>
      <c r="L41" s="30" t="str">
        <f>IF(H41="","",INDEX(Stoffe!$C:$C,MATCH('Bezug 10'!H41,Stoffe!$B:$B,0)))</f>
        <v/>
      </c>
      <c r="M41" s="29" t="str">
        <f>IF(H41="","",INDEX(Stoffe!$G:$G,MATCH('Bezug 10'!H41,Stoffe!$B:$B,0)))</f>
        <v/>
      </c>
      <c r="N41" s="30" t="str">
        <f>IF(H41="","",INDEX(Stoffe!$C:$C,MATCH('Bezug 10'!H41,Stoffe!$B:$B,0)))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IF(OR(B42="",C42=""),"",Betriebsdaten!$B$22)</f>
        <v/>
      </c>
      <c r="E42" s="80"/>
      <c r="F42" s="81"/>
      <c r="G42" s="82" t="str">
        <f>IF(F42="","",INDEX(Dropdown!C:C,MATCH(F42,Dropdown!B:B,0)))</f>
        <v/>
      </c>
      <c r="H42" s="79"/>
      <c r="I42" s="13" t="str">
        <f t="shared" si="3"/>
        <v/>
      </c>
      <c r="J42" s="83"/>
      <c r="K42" s="29" t="str">
        <f>IF(H42="","",INDEX(Stoffe!$D:$D,MATCH('Bezug 10'!H42,Stoffe!$B:$B,0)))</f>
        <v/>
      </c>
      <c r="L42" s="30" t="str">
        <f>IF(H42="","",INDEX(Stoffe!$C:$C,MATCH('Bezug 10'!H42,Stoffe!$B:$B,0)))</f>
        <v/>
      </c>
      <c r="M42" s="29" t="str">
        <f>IF(H42="","",INDEX(Stoffe!$G:$G,MATCH('Bezug 10'!H42,Stoffe!$B:$B,0)))</f>
        <v/>
      </c>
      <c r="N42" s="30" t="str">
        <f>IF(H42="","",INDEX(Stoffe!$C:$C,MATCH('Bezug 10'!H42,Stoffe!$B:$B,0)))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IF(OR(B43="",C43=""),"",Betriebsdaten!$B$22)</f>
        <v/>
      </c>
      <c r="E43" s="80"/>
      <c r="F43" s="81"/>
      <c r="G43" s="82" t="str">
        <f>IF(F43="","",INDEX(Dropdown!C:C,MATCH(F43,Dropdown!B:B,0)))</f>
        <v/>
      </c>
      <c r="H43" s="79"/>
      <c r="I43" s="13" t="str">
        <f t="shared" si="3"/>
        <v/>
      </c>
      <c r="J43" s="83"/>
      <c r="K43" s="29" t="str">
        <f>IF(H43="","",INDEX(Stoffe!$D:$D,MATCH('Bezug 10'!H43,Stoffe!$B:$B,0)))</f>
        <v/>
      </c>
      <c r="L43" s="30" t="str">
        <f>IF(H43="","",INDEX(Stoffe!$C:$C,MATCH('Bezug 10'!H43,Stoffe!$B:$B,0)))</f>
        <v/>
      </c>
      <c r="M43" s="29" t="str">
        <f>IF(H43="","",INDEX(Stoffe!$G:$G,MATCH('Bezug 10'!H43,Stoffe!$B:$B,0)))</f>
        <v/>
      </c>
      <c r="N43" s="30" t="str">
        <f>IF(H43="","",INDEX(Stoffe!$C:$C,MATCH('Bezug 10'!H43,Stoffe!$B:$B,0)))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IF(OR(B44="",C44=""),"",Betriebsdaten!$B$22)</f>
        <v/>
      </c>
      <c r="E44" s="80"/>
      <c r="F44" s="81"/>
      <c r="G44" s="82" t="str">
        <f>IF(F44="","",INDEX(Dropdown!C:C,MATCH(F44,Dropdown!B:B,0)))</f>
        <v/>
      </c>
      <c r="H44" s="79"/>
      <c r="I44" s="13" t="str">
        <f t="shared" si="3"/>
        <v/>
      </c>
      <c r="J44" s="83"/>
      <c r="K44" s="29" t="str">
        <f>IF(H44="","",INDEX(Stoffe!$D:$D,MATCH('Bezug 10'!H44,Stoffe!$B:$B,0)))</f>
        <v/>
      </c>
      <c r="L44" s="30" t="str">
        <f>IF(H44="","",INDEX(Stoffe!$C:$C,MATCH('Bezug 10'!H44,Stoffe!$B:$B,0)))</f>
        <v/>
      </c>
      <c r="M44" s="29" t="str">
        <f>IF(H44="","",INDEX(Stoffe!$G:$G,MATCH('Bezug 10'!H44,Stoffe!$B:$B,0)))</f>
        <v/>
      </c>
      <c r="N44" s="30" t="str">
        <f>IF(H44="","",INDEX(Stoffe!$C:$C,MATCH('Bezug 10'!H44,Stoffe!$B:$B,0)))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IF(OR(B45="",C45=""),"",Betriebsdaten!$B$22)</f>
        <v/>
      </c>
      <c r="E45" s="80"/>
      <c r="F45" s="81"/>
      <c r="G45" s="82" t="str">
        <f>IF(F45="","",INDEX(Dropdown!C:C,MATCH(F45,Dropdown!B:B,0)))</f>
        <v/>
      </c>
      <c r="H45" s="79"/>
      <c r="I45" s="13" t="str">
        <f t="shared" si="3"/>
        <v/>
      </c>
      <c r="J45" s="83"/>
      <c r="K45" s="29" t="str">
        <f>IF(H45="","",INDEX(Stoffe!$D:$D,MATCH('Bezug 10'!H45,Stoffe!$B:$B,0)))</f>
        <v/>
      </c>
      <c r="L45" s="30" t="str">
        <f>IF(H45="","",INDEX(Stoffe!$C:$C,MATCH('Bezug 10'!H45,Stoffe!$B:$B,0)))</f>
        <v/>
      </c>
      <c r="M45" s="29" t="str">
        <f>IF(H45="","",INDEX(Stoffe!$G:$G,MATCH('Bezug 10'!H45,Stoffe!$B:$B,0)))</f>
        <v/>
      </c>
      <c r="N45" s="30" t="str">
        <f>IF(H45="","",INDEX(Stoffe!$C:$C,MATCH('Bezug 10'!H45,Stoffe!$B:$B,0)))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IF(OR(B46="",C46=""),"",Betriebsdaten!$B$22)</f>
        <v/>
      </c>
      <c r="E46" s="80"/>
      <c r="F46" s="81"/>
      <c r="G46" s="82" t="str">
        <f>IF(F46="","",INDEX(Dropdown!C:C,MATCH(F46,Dropdown!B:B,0)))</f>
        <v/>
      </c>
      <c r="H46" s="79"/>
      <c r="I46" s="13" t="str">
        <f t="shared" si="3"/>
        <v/>
      </c>
      <c r="J46" s="83"/>
      <c r="K46" s="29" t="str">
        <f>IF(H46="","",INDEX(Stoffe!$D:$D,MATCH('Bezug 10'!H46,Stoffe!$B:$B,0)))</f>
        <v/>
      </c>
      <c r="L46" s="30" t="str">
        <f>IF(H46="","",INDEX(Stoffe!$C:$C,MATCH('Bezug 10'!H46,Stoffe!$B:$B,0)))</f>
        <v/>
      </c>
      <c r="M46" s="29" t="str">
        <f>IF(H46="","",INDEX(Stoffe!$G:$G,MATCH('Bezug 10'!H46,Stoffe!$B:$B,0)))</f>
        <v/>
      </c>
      <c r="N46" s="30" t="str">
        <f>IF(H46="","",INDEX(Stoffe!$C:$C,MATCH('Bezug 10'!H46,Stoffe!$B:$B,0)))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IF(OR(B47="",C47=""),"",Betriebsdaten!$B$22)</f>
        <v/>
      </c>
      <c r="E47" s="80"/>
      <c r="F47" s="81"/>
      <c r="G47" s="82" t="str">
        <f>IF(F47="","",INDEX(Dropdown!C:C,MATCH(F47,Dropdown!B:B,0)))</f>
        <v/>
      </c>
      <c r="H47" s="79"/>
      <c r="I47" s="13" t="str">
        <f t="shared" si="3"/>
        <v/>
      </c>
      <c r="J47" s="83"/>
      <c r="K47" s="29" t="str">
        <f>IF(H47="","",INDEX(Stoffe!$D:$D,MATCH('Bezug 10'!H47,Stoffe!$B:$B,0)))</f>
        <v/>
      </c>
      <c r="L47" s="30" t="str">
        <f>IF(H47="","",INDEX(Stoffe!$C:$C,MATCH('Bezug 10'!H47,Stoffe!$B:$B,0)))</f>
        <v/>
      </c>
      <c r="M47" s="29" t="str">
        <f>IF(H47="","",INDEX(Stoffe!$G:$G,MATCH('Bezug 10'!H47,Stoffe!$B:$B,0)))</f>
        <v/>
      </c>
      <c r="N47" s="30" t="str">
        <f>IF(H47="","",INDEX(Stoffe!$C:$C,MATCH('Bezug 10'!H47,Stoffe!$B:$B,0)))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IF(OR(B48="",C48=""),"",Betriebsdaten!$B$22)</f>
        <v/>
      </c>
      <c r="E48" s="80"/>
      <c r="F48" s="81"/>
      <c r="G48" s="82" t="str">
        <f>IF(F48="","",INDEX(Dropdown!C:C,MATCH(F48,Dropdown!B:B,0)))</f>
        <v/>
      </c>
      <c r="H48" s="79"/>
      <c r="I48" s="13" t="str">
        <f t="shared" si="3"/>
        <v/>
      </c>
      <c r="J48" s="83"/>
      <c r="K48" s="29" t="str">
        <f>IF(H48="","",INDEX(Stoffe!$D:$D,MATCH('Bezug 10'!H48,Stoffe!$B:$B,0)))</f>
        <v/>
      </c>
      <c r="L48" s="30" t="str">
        <f>IF(H48="","",INDEX(Stoffe!$C:$C,MATCH('Bezug 10'!H48,Stoffe!$B:$B,0)))</f>
        <v/>
      </c>
      <c r="M48" s="29" t="str">
        <f>IF(H48="","",INDEX(Stoffe!$G:$G,MATCH('Bezug 10'!H48,Stoffe!$B:$B,0)))</f>
        <v/>
      </c>
      <c r="N48" s="30" t="str">
        <f>IF(H48="","",INDEX(Stoffe!$C:$C,MATCH('Bezug 10'!H48,Stoffe!$B:$B,0)))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IF(OR(B49="",C49=""),"",Betriebsdaten!$B$22)</f>
        <v/>
      </c>
      <c r="E49" s="80"/>
      <c r="F49" s="81"/>
      <c r="G49" s="82" t="str">
        <f>IF(F49="","",INDEX(Dropdown!C:C,MATCH(F49,Dropdown!B:B,0)))</f>
        <v/>
      </c>
      <c r="H49" s="79"/>
      <c r="I49" s="13" t="str">
        <f t="shared" si="3"/>
        <v/>
      </c>
      <c r="J49" s="83"/>
      <c r="K49" s="29" t="str">
        <f>IF(H49="","",INDEX(Stoffe!$D:$D,MATCH('Bezug 10'!H49,Stoffe!$B:$B,0)))</f>
        <v/>
      </c>
      <c r="L49" s="30" t="str">
        <f>IF(H49="","",INDEX(Stoffe!$C:$C,MATCH('Bezug 10'!H49,Stoffe!$B:$B,0)))</f>
        <v/>
      </c>
      <c r="M49" s="29" t="str">
        <f>IF(H49="","",INDEX(Stoffe!$G:$G,MATCH('Bezug 10'!H49,Stoffe!$B:$B,0)))</f>
        <v/>
      </c>
      <c r="N49" s="30" t="str">
        <f>IF(H49="","",INDEX(Stoffe!$C:$C,MATCH('Bezug 10'!H49,Stoffe!$B:$B,0)))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IF(OR(B50="",C50=""),"",Betriebsdaten!$B$22)</f>
        <v/>
      </c>
      <c r="E50" s="80"/>
      <c r="F50" s="81"/>
      <c r="G50" s="82" t="str">
        <f>IF(F50="","",INDEX(Dropdown!C:C,MATCH(F50,Dropdown!B:B,0)))</f>
        <v/>
      </c>
      <c r="H50" s="79"/>
      <c r="I50" s="13" t="str">
        <f t="shared" si="3"/>
        <v/>
      </c>
      <c r="J50" s="83"/>
      <c r="K50" s="29" t="str">
        <f>IF(H50="","",INDEX(Stoffe!$D:$D,MATCH('Bezug 10'!H50,Stoffe!$B:$B,0)))</f>
        <v/>
      </c>
      <c r="L50" s="30" t="str">
        <f>IF(H50="","",INDEX(Stoffe!$C:$C,MATCH('Bezug 10'!H50,Stoffe!$B:$B,0)))</f>
        <v/>
      </c>
      <c r="M50" s="29" t="str">
        <f>IF(H50="","",INDEX(Stoffe!$G:$G,MATCH('Bezug 10'!H50,Stoffe!$B:$B,0)))</f>
        <v/>
      </c>
      <c r="N50" s="30" t="str">
        <f>IF(H50="","",INDEX(Stoffe!$C:$C,MATCH('Bezug 10'!H50,Stoffe!$B:$B,0)))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kLagZnF+iLF0YUGL2zHpz9ln5oo8xkT05rY9Bw4XT5WkN4/MdLRg06HtrvuH+W/BrNf+Nbm8OdYYs5l7XB77kA==" saltValue="LBKMJe9V7/Hbh/VIxl+rtw=="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angeben!" sqref="J31:J50" xr:uid="{00000000-0002-0000-0C00-000000000000}"/>
    <dataValidation allowBlank="1" showInputMessage="1" showErrorMessage="1" prompt="Bitte Produkt-Mengen oder bei Leguminosen-begrünung Fläche in Hektar angeben!" sqref="J5:J24" xr:uid="{00000000-0002-0000-0C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C00-000002000000}">
          <x14:formula1>
            <xm:f>Dropdown!$E$1:$E$13</xm:f>
          </x14:formula1>
          <xm:sqref>C31:C50</xm:sqref>
        </x14:dataValidation>
        <x14:dataValidation type="list" allowBlank="1" showInputMessage="1" showErrorMessage="1" prompt="Tag der Nährstoff-abfuhr!" xr:uid="{00000000-0002-0000-0C00-000003000000}">
          <x14:formula1>
            <xm:f>Dropdown!$D$1:$D$32</xm:f>
          </x14:formula1>
          <xm:sqref>B31:B50</xm:sqref>
        </x14:dataValidation>
        <x14:dataValidation type="list" allowBlank="1" showInputMessage="1" showErrorMessage="1" prompt="Monat der Nährstoff-zufuhr!" xr:uid="{00000000-0002-0000-0C00-000004000000}">
          <x14:formula1>
            <xm:f>Dropdown!$E$1:$E$13</xm:f>
          </x14:formula1>
          <xm:sqref>C5:C24</xm:sqref>
        </x14:dataValidation>
        <x14:dataValidation type="list" allowBlank="1" showInputMessage="1" showErrorMessage="1" prompt="Tag der Nährstoff-zufuhr!" xr:uid="{00000000-0002-0000-0C00-000005000000}">
          <x14:formula1>
            <xm:f>Dropdown!$D$1:$D$32</xm:f>
          </x14:formula1>
          <xm:sqref>B5:B24</xm:sqref>
        </x14:dataValidation>
        <x14:dataValidation type="list" allowBlank="1" showInputMessage="1" showErrorMessage="1" prompt="Bitte Stoffgruppe auswählen!" xr:uid="{00000000-0002-0000-0C00-00002E000000}">
          <x14:formula1>
            <xm:f>Dropdown!$B$1:$B$10</xm:f>
          </x14:formula1>
          <xm:sqref>F5:F24</xm:sqref>
        </x14:dataValidation>
        <x14:dataValidation type="list" allowBlank="1" showInputMessage="1" showErrorMessage="1" prompt="Bitte Angaben zur Ermittlung der Nährstoffwerte machen!_x000a_" xr:uid="{00000000-0002-0000-0C00-00002F000000}">
          <x14:formula1>
            <xm:f>Dropdown!$F$1:$F$3</xm:f>
          </x14:formula1>
          <xm:sqref>E5:E24 E31:E50</xm:sqref>
        </x14:dataValidation>
        <x14:dataValidation type="list" allowBlank="1" showInputMessage="1" showErrorMessage="1" prompt="Bitte Stoffgruppe auswählen!" xr:uid="{61B41AE3-0905-452D-B92B-1DD6A2BF42A1}">
          <x14:formula1>
            <xm:f>Dropdown!$G$1:$G$9</xm:f>
          </x14:formula1>
          <xm:sqref>F31:F50</xm:sqref>
        </x14:dataValidation>
        <x14:dataValidation type="list" allowBlank="1" showInputMessage="1" showErrorMessage="1" prompt="Zuerst Stoffgruppe dann zutreffende Nährstoff-_x000a_abfuhr auswählen!" xr:uid="{00000000-0002-0000-0C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C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C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C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C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C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C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C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C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C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C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C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C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C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C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C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C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C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C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C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C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C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C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C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C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C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C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C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C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C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C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C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C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C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C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C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C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C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C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C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43"/>
  <sheetViews>
    <sheetView zoomScale="110" zoomScaleNormal="110" workbookViewId="0">
      <selection activeCell="C10" sqref="C10"/>
    </sheetView>
  </sheetViews>
  <sheetFormatPr baseColWidth="10" defaultRowHeight="15" x14ac:dyDescent="0.25"/>
  <cols>
    <col min="1" max="1" width="11" style="16" customWidth="1"/>
    <col min="2" max="2" width="30.7109375" style="16" customWidth="1"/>
    <col min="3" max="3" width="13.5703125" style="16" customWidth="1"/>
    <col min="4" max="4" width="15.7109375" style="16" customWidth="1"/>
    <col min="5" max="5" width="18.7109375" style="16" bestFit="1" customWidth="1"/>
    <col min="6" max="6" width="15.7109375" style="16" customWidth="1"/>
    <col min="7" max="7" width="18.7109375" style="16" bestFit="1" customWidth="1"/>
    <col min="8" max="8" width="32.85546875" style="16" bestFit="1" customWidth="1"/>
    <col min="9" max="9" width="33.140625" style="16" bestFit="1" customWidth="1"/>
    <col min="10" max="10" width="24.42578125" style="16" bestFit="1" customWidth="1"/>
    <col min="11" max="11" width="18.85546875" style="16" bestFit="1" customWidth="1"/>
    <col min="12" max="12" width="11.42578125" style="19"/>
    <col min="13" max="13" width="32" style="19" customWidth="1"/>
    <col min="14" max="15" width="11.42578125" style="19"/>
    <col min="16" max="16" width="21.28515625" style="19" customWidth="1"/>
    <col min="17" max="17" width="28.85546875" style="16" customWidth="1"/>
    <col min="18" max="18" width="16.28515625" style="16" customWidth="1"/>
    <col min="19" max="16384" width="11.42578125" style="16"/>
  </cols>
  <sheetData>
    <row r="1" spans="1:17" ht="85.5" customHeight="1" x14ac:dyDescent="0.25">
      <c r="A1" s="145" t="s">
        <v>9</v>
      </c>
      <c r="B1" s="146"/>
      <c r="C1" s="146"/>
      <c r="D1" s="146"/>
      <c r="E1" s="146"/>
      <c r="F1" s="146"/>
      <c r="G1" s="146"/>
      <c r="H1" s="147"/>
      <c r="I1" s="147"/>
      <c r="J1" s="143"/>
      <c r="K1" s="144"/>
      <c r="P1" s="20"/>
    </row>
    <row r="2" spans="1:17" ht="17.25" customHeight="1" x14ac:dyDescent="0.25">
      <c r="A2" s="153" t="s">
        <v>259</v>
      </c>
      <c r="B2" s="154"/>
      <c r="C2" s="154"/>
      <c r="D2" s="154"/>
      <c r="E2" s="154"/>
      <c r="F2" s="154"/>
      <c r="G2" s="154"/>
      <c r="H2" s="154"/>
      <c r="I2" s="154"/>
      <c r="J2" s="154"/>
      <c r="K2" s="155"/>
      <c r="P2" s="20"/>
      <c r="Q2" s="12"/>
    </row>
    <row r="3" spans="1:17" ht="15.75" x14ac:dyDescent="0.25">
      <c r="A3" s="46"/>
      <c r="B3" s="27" t="str">
        <f>IF(Betriebsdaten!A3="","",Betriebsdaten!A3)</f>
        <v>Name des Betriebs:</v>
      </c>
      <c r="C3" s="27" t="str">
        <f>IF(Betriebsdaten!B3="","",Betriebsdaten!B3)</f>
        <v>Weingut Max Mustermann</v>
      </c>
      <c r="D3" s="27"/>
      <c r="E3" s="27"/>
      <c r="F3" s="27"/>
      <c r="G3" s="27"/>
      <c r="H3" s="27"/>
      <c r="I3" s="27"/>
      <c r="J3" s="27"/>
      <c r="K3" s="28"/>
      <c r="P3" s="20"/>
      <c r="Q3" s="12"/>
    </row>
    <row r="4" spans="1:17" ht="15.75" x14ac:dyDescent="0.25">
      <c r="A4" s="46"/>
      <c r="B4" s="27" t="str">
        <f>IF(Betriebsdaten!A4="","",Betriebsdaten!A4)</f>
        <v>Straße, Nr.:</v>
      </c>
      <c r="C4" s="27" t="str">
        <f>IF(Betriebsdaten!B4="","",Betriebsdaten!B4)</f>
        <v>Wingertstraße 1</v>
      </c>
      <c r="D4" s="27"/>
      <c r="E4" s="27"/>
      <c r="F4" s="27"/>
      <c r="G4" s="27"/>
      <c r="H4" s="27"/>
      <c r="I4" s="27"/>
      <c r="J4" s="27"/>
      <c r="K4" s="28"/>
      <c r="P4" s="20"/>
      <c r="Q4" s="12"/>
    </row>
    <row r="5" spans="1:17" ht="15.75" x14ac:dyDescent="0.25">
      <c r="A5" s="46"/>
      <c r="B5" s="27" t="str">
        <f>IF(Betriebsdaten!A5="","",Betriebsdaten!A5)</f>
        <v>PLZ, Ort:</v>
      </c>
      <c r="C5" s="27" t="str">
        <f>IF(Betriebsdaten!B5="","",Betriebsdaten!B5)</f>
        <v>66666 Weinhausen</v>
      </c>
      <c r="D5" s="27"/>
      <c r="E5" s="27"/>
      <c r="F5" s="27"/>
      <c r="G5" s="27"/>
      <c r="H5" s="27"/>
      <c r="I5" s="27"/>
      <c r="J5" s="27"/>
      <c r="K5" s="28"/>
      <c r="P5" s="20"/>
      <c r="Q5" s="12"/>
    </row>
    <row r="6" spans="1:17" ht="15.75" x14ac:dyDescent="0.25">
      <c r="A6" s="47"/>
      <c r="B6" s="27" t="str">
        <f>IF(Betriebsdaten!A6="","",Betriebsdaten!A6)</f>
        <v>Betriebsinhaber:</v>
      </c>
      <c r="C6" s="27" t="str">
        <f>IF(Betriebsdaten!B6="","",Betriebsdaten!B6)</f>
        <v>Max Mustermann</v>
      </c>
      <c r="D6" s="27"/>
      <c r="E6" s="27"/>
      <c r="F6" s="27"/>
      <c r="G6" s="27"/>
      <c r="H6" s="27"/>
      <c r="I6" s="27"/>
      <c r="J6" s="27"/>
      <c r="K6" s="28"/>
      <c r="P6" s="20"/>
      <c r="Q6" s="12"/>
    </row>
    <row r="7" spans="1:17" ht="15.75" thickBot="1" x14ac:dyDescent="0.3">
      <c r="A7" s="156"/>
      <c r="B7" s="157"/>
      <c r="C7" s="157"/>
      <c r="D7" s="157"/>
      <c r="E7" s="157"/>
      <c r="F7" s="157"/>
      <c r="G7" s="157"/>
      <c r="H7" s="157"/>
      <c r="I7" s="157"/>
      <c r="J7" s="157"/>
      <c r="K7" s="158"/>
    </row>
    <row r="8" spans="1:17" ht="55.5" customHeight="1" x14ac:dyDescent="0.25">
      <c r="A8" s="148" t="s">
        <v>135</v>
      </c>
      <c r="B8" s="150" t="s">
        <v>6</v>
      </c>
      <c r="C8" s="93" t="s">
        <v>138</v>
      </c>
      <c r="D8" s="150" t="s">
        <v>54</v>
      </c>
      <c r="E8" s="150"/>
      <c r="F8" s="150" t="s">
        <v>53</v>
      </c>
      <c r="G8" s="150"/>
      <c r="H8" s="150" t="s">
        <v>178</v>
      </c>
      <c r="I8" s="150" t="s">
        <v>136</v>
      </c>
      <c r="J8" s="150" t="s">
        <v>95</v>
      </c>
      <c r="K8" s="151" t="s">
        <v>96</v>
      </c>
    </row>
    <row r="9" spans="1:17" ht="33" customHeight="1" x14ac:dyDescent="0.25">
      <c r="A9" s="149"/>
      <c r="B9" s="130"/>
      <c r="C9" s="92" t="s">
        <v>139</v>
      </c>
      <c r="D9" s="92" t="s">
        <v>51</v>
      </c>
      <c r="E9" s="92" t="s">
        <v>52</v>
      </c>
      <c r="F9" s="92" t="s">
        <v>51</v>
      </c>
      <c r="G9" s="92" t="s">
        <v>52</v>
      </c>
      <c r="H9" s="130"/>
      <c r="I9" s="130"/>
      <c r="J9" s="130"/>
      <c r="K9" s="152"/>
    </row>
    <row r="10" spans="1:17" ht="21" customHeight="1" x14ac:dyDescent="0.25">
      <c r="A10" s="100" t="str">
        <f>IF(Betriebsdaten!B13="","",Betriebsdaten!B13)</f>
        <v/>
      </c>
      <c r="B10" s="13" t="s">
        <v>145</v>
      </c>
      <c r="C10" s="83"/>
      <c r="D10" s="17" t="str">
        <f>IF(A10="","",IF(AND('Bezug 1'!$O$5="",'Bezug 1'!$O$31=""),"",'Bezug 1'!$O$25-'Bezug 1'!$O$51))</f>
        <v/>
      </c>
      <c r="E10" s="17" t="str">
        <f>IF(AND(C10="",D10=""),"",IF(C10&lt;=0,"Fläche angeben!",IF(AND(C10&gt;0,D10=""),"Bezug fehlt!",Stoffstrombilanz!D10/C10)))</f>
        <v/>
      </c>
      <c r="F10" s="17" t="str">
        <f>IF(A10="","",IF(AND('Bezug 1'!$P$5="",'Bezug 1'!$P$31=""),"",'Bezug 1'!$P$25-'Bezug 1'!$P$51))</f>
        <v/>
      </c>
      <c r="G10" s="17" t="str">
        <f>IF(AND(C10="",F10=""),"",IF(C10&lt;=0,"Fläche angeben!",IF(AND(C10&gt;0,F10=""),"Bezug fehlt!",Stoffstrombilanz!F10/C10)))</f>
        <v/>
      </c>
      <c r="H10" s="17"/>
      <c r="I10" s="13" t="str">
        <f>IF(SUM(E10)&gt;525,"Stickstoffbilanz zu hoch!","")</f>
        <v/>
      </c>
      <c r="J10" s="81"/>
      <c r="K10" s="85"/>
    </row>
    <row r="11" spans="1:17" ht="21.75" customHeight="1" x14ac:dyDescent="0.25">
      <c r="A11" s="100" t="str">
        <f>IF(Betriebsdaten!B14="","",Betriebsdaten!B14)</f>
        <v/>
      </c>
      <c r="B11" s="13" t="s">
        <v>146</v>
      </c>
      <c r="C11" s="83"/>
      <c r="D11" s="17" t="str">
        <f>IF(A11="","",IF(AND('Bezug 2'!$O$5="",'Bezug 2'!$O$31=""),"",'Bezug 2'!$O$25-'Bezug 2'!$O$51))</f>
        <v/>
      </c>
      <c r="E11" s="17" t="str">
        <f>IF(AND(C11="",D11=""),"",IF(C11&lt;=0,"Fläche angeben!",IF(AND(C11&gt;0,D11=""),"Bezug fehlt!",Stoffstrombilanz!D11/C11)))</f>
        <v/>
      </c>
      <c r="F11" s="17" t="str">
        <f>IF(A11="","",IF(AND('Bezug 2'!$P$5="",'Bezug 2'!$P$31=""),"",'Bezug 2'!$P$25-'Bezug 2'!$P$51))</f>
        <v/>
      </c>
      <c r="G11" s="17" t="str">
        <f>IF(AND(C11="",F11=""),"",IF(C11&lt;=0,"Fläche angeben!",IF(AND(C11&gt;0,F11=""),"Bezug fehlt!",Stoffstrombilanz!F11/C11)))</f>
        <v/>
      </c>
      <c r="H11" s="17"/>
      <c r="I11" s="13" t="str">
        <f>IF(SUM(E10,E11)&gt;525,"Stickstoffbilanz zu hoch!","")</f>
        <v/>
      </c>
      <c r="J11" s="81"/>
      <c r="K11" s="85"/>
    </row>
    <row r="12" spans="1:17" ht="21.75" customHeight="1" x14ac:dyDescent="0.25">
      <c r="A12" s="100" t="str">
        <f>IF(Betriebsdaten!B15="","",Betriebsdaten!B15)</f>
        <v/>
      </c>
      <c r="B12" s="13" t="s">
        <v>147</v>
      </c>
      <c r="C12" s="83"/>
      <c r="D12" s="17" t="str">
        <f>IF(A12="","",IF(AND('Bezug 3'!$O$5="",'Bezug 3'!$O$31=""),"",'Bezug 3'!$O$25-'Bezug 3'!$O$51))</f>
        <v/>
      </c>
      <c r="E12" s="17" t="str">
        <f>IF(AND(C12="",D12=""),"",IF(C12&lt;=0,"Fläche angeben!",IF(AND(C12&gt;0,D12=""),"Bezug fehlt!",Stoffstrombilanz!D12/C12)))</f>
        <v/>
      </c>
      <c r="F12" s="17" t="str">
        <f>IF(A12="","",IF(AND('Bezug 3'!$P$5="",'Bezug 3'!$P$31=""),"",'Bezug 3'!$P$25-'Bezug 3'!$P$51))</f>
        <v/>
      </c>
      <c r="G12" s="17" t="str">
        <f>IF(AND(C12="",F12=""),"",IF(C12&lt;=0,"Fläche angeben!",IF(AND(C12&gt;0,F12=""),"Bezug fehlt!",Stoffstrombilanz!F12/C12)))</f>
        <v/>
      </c>
      <c r="H12" s="17" t="str">
        <f>IF(A12="","",IF(OR(E10="",AND(E10="",E11=""),AND(E10="",E11="",E12="")),"",IF(OR(E10="Fläche angeben!",E11="Fläche angeben!",E12="Fläche angeben!"),"Flächenangabe unvollständig!",IF(OR(E10="Bezug fehlt!",E11="Bezug fehlt!",E12="Bezug fehlt!"),"Keine Bilanz!",SUM(E10:E12)/3))))</f>
        <v/>
      </c>
      <c r="I12" s="13" t="str">
        <f>IF(H12="","",IF(H12="Keine Bilanz!","",IF(H12="Flächenangabe unvollständig!","",IF(H12&lt;=175,"Kontrollwert eingehalten!",IF(H12&gt;175,"Kontrollwert überschritten!")))))</f>
        <v/>
      </c>
      <c r="J12" s="81"/>
      <c r="K12" s="85"/>
    </row>
    <row r="13" spans="1:17" ht="21.75" customHeight="1" x14ac:dyDescent="0.25">
      <c r="A13" s="100" t="str">
        <f>IF(Betriebsdaten!B16="","",Betriebsdaten!B16)</f>
        <v/>
      </c>
      <c r="B13" s="13" t="s">
        <v>148</v>
      </c>
      <c r="C13" s="83"/>
      <c r="D13" s="17" t="str">
        <f>IF(A13="","",IF(AND('Bezug 4'!$O$5="",'Bezug 4'!$O$31=""),"",'Bezug 4'!$O$25-'Bezug 4'!$O$51))</f>
        <v/>
      </c>
      <c r="E13" s="17" t="str">
        <f>IF(AND(C13="",D13=""),"",IF(C13&lt;=0,"Fläche angeben!",IF(AND(C13&gt;0,D13=""),"Bezug fehlt!",Stoffstrombilanz!D13/C13)))</f>
        <v/>
      </c>
      <c r="F13" s="17" t="str">
        <f>IF(A13="","",IF(AND('Bezug 4'!$P$5="",'Bezug 4'!$P$31=""),"",'Bezug 4'!$P$25-'Bezug 4'!$P$51))</f>
        <v/>
      </c>
      <c r="G13" s="17" t="str">
        <f>IF(AND(C13="",F13=""),"",IF(C13&lt;=0,"Fläche angeben!",IF(AND(C13&gt;0,F13=""),"Bezug fehlt!",Stoffstrombilanz!F13/C13)))</f>
        <v/>
      </c>
      <c r="H13" s="17" t="str">
        <f t="shared" ref="H13:H19" si="0">IF(A13="","",IF(OR(E11="",AND(E11="",E12=""),AND(E11="",E12="",E13="")),"",IF(OR(E11="Fläche angeben!",E12="Fläche angeben!",E13="Fläche angeben!"),"Flächenangabe unvollständig!",IF(OR(E11="Bezug fehlt!",E12="Bezug fehlt!",E13="Bezug fehlt!"),"Keine Bilanz!",SUM(E11:E13)/3))))</f>
        <v/>
      </c>
      <c r="I13" s="13" t="str">
        <f t="shared" ref="I13:I19" si="1">IF(H13="","",IF(H13="Keine Bilanz!","",IF(H13="Flächenangabe unvollständig!","",IF(H13&lt;=175,"Kontrollwert eingehalten!",IF(H13&gt;175,"Kontrollwert überschritten!")))))</f>
        <v/>
      </c>
      <c r="J13" s="81"/>
      <c r="K13" s="85"/>
    </row>
    <row r="14" spans="1:17" ht="21.75" customHeight="1" x14ac:dyDescent="0.25">
      <c r="A14" s="100" t="str">
        <f>IF(Betriebsdaten!B17="","",Betriebsdaten!B17)</f>
        <v/>
      </c>
      <c r="B14" s="13" t="s">
        <v>149</v>
      </c>
      <c r="C14" s="83"/>
      <c r="D14" s="17" t="str">
        <f>IF(A14="","",IF(AND('Bezug 5'!$O$5="",'Bezug 5'!$O$31=""),"",'Bezug 5'!$O$25-'Bezug 5'!$O$51))</f>
        <v/>
      </c>
      <c r="E14" s="17" t="str">
        <f>IF(AND(C14="",D14=""),"",IF(C14&lt;=0,"Fläche angeben!",IF(AND(C14&gt;0,D14=""),"Bezug fehlt!",Stoffstrombilanz!D14/C14)))</f>
        <v/>
      </c>
      <c r="F14" s="17" t="str">
        <f>IF(A14="","",IF(AND('Bezug 5'!$P$5="",'Bezug 5'!$P$31=""),"",'Bezug 5'!$P$25-'Bezug 5'!$P$51))</f>
        <v/>
      </c>
      <c r="G14" s="17" t="str">
        <f>IF(AND(C14="",F14=""),"",IF(C14&lt;=0,"Fläche angeben!",IF(AND(C14&gt;0,F14=""),"Bezug fehlt!",Stoffstrombilanz!F14/C14)))</f>
        <v/>
      </c>
      <c r="H14" s="17" t="str">
        <f t="shared" si="0"/>
        <v/>
      </c>
      <c r="I14" s="13" t="str">
        <f t="shared" si="1"/>
        <v/>
      </c>
      <c r="J14" s="81"/>
      <c r="K14" s="85"/>
    </row>
    <row r="15" spans="1:17" ht="21.75" customHeight="1" x14ac:dyDescent="0.25">
      <c r="A15" s="100" t="str">
        <f>IF(Betriebsdaten!B18="","",Betriebsdaten!B18)</f>
        <v/>
      </c>
      <c r="B15" s="13" t="s">
        <v>150</v>
      </c>
      <c r="C15" s="83"/>
      <c r="D15" s="17" t="str">
        <f>IF(A15="","",IF(AND('Bezug 6'!$O$5="",'Bezug 6'!$O$31=""),"",'Bezug 6'!$O$25-'Bezug 6'!$O$51))</f>
        <v/>
      </c>
      <c r="E15" s="17" t="str">
        <f>IF(AND(C15="",D15=""),"",IF(C15&lt;=0,"Fläche angeben!",IF(AND(C15&gt;0,D15=""),"Bezug fehlt!",Stoffstrombilanz!D15/C15)))</f>
        <v/>
      </c>
      <c r="F15" s="17" t="str">
        <f>IF(A15="","",IF(AND('Bezug 6'!$P$5="",'Bezug 6'!$P$31=""),"",'Bezug 6'!$P$25-'Bezug 6'!$P$51))</f>
        <v/>
      </c>
      <c r="G15" s="17" t="str">
        <f>IF(AND(C15="",F15=""),"",IF(C15&lt;=0,"Fläche angeben!",IF(AND(C15&gt;0,F15=""),"Bezug fehlt!",Stoffstrombilanz!F15/C15)))</f>
        <v/>
      </c>
      <c r="H15" s="17" t="str">
        <f t="shared" si="0"/>
        <v/>
      </c>
      <c r="I15" s="13" t="str">
        <f t="shared" si="1"/>
        <v/>
      </c>
      <c r="J15" s="81"/>
      <c r="K15" s="85"/>
    </row>
    <row r="16" spans="1:17" ht="21.75" customHeight="1" x14ac:dyDescent="0.25">
      <c r="A16" s="100" t="str">
        <f>IF(Betriebsdaten!B19="","",Betriebsdaten!B19)</f>
        <v/>
      </c>
      <c r="B16" s="13" t="s">
        <v>151</v>
      </c>
      <c r="C16" s="83"/>
      <c r="D16" s="17" t="str">
        <f>IF(A16="","",IF(AND('Bezug 7'!$O$5="",'Bezug 7'!$O$31=""),"",'Bezug 7'!$O$25-'Bezug 7'!$O$51))</f>
        <v/>
      </c>
      <c r="E16" s="17" t="str">
        <f>IF(AND(C16="",D16=""),"",IF(C16&lt;=0,"Fläche angeben!",IF(AND(C16&gt;0,D16=""),"Bezug fehlt!",Stoffstrombilanz!D16/C16)))</f>
        <v/>
      </c>
      <c r="F16" s="17" t="str">
        <f>IF(A16="","",IF(AND('Bezug 7'!$P$5="",'Bezug 7'!$P$31=""),"",'Bezug 7'!$P$25-'Bezug 7'!$P$51))</f>
        <v/>
      </c>
      <c r="G16" s="17" t="str">
        <f>IF(AND(C16="",F16=""),"",IF(C16&lt;=0,"Fläche angeben!",IF(AND(C16&gt;0,F16=""),"Bezug fehlt!",Stoffstrombilanz!F16/C16)))</f>
        <v/>
      </c>
      <c r="H16" s="17" t="str">
        <f t="shared" si="0"/>
        <v/>
      </c>
      <c r="I16" s="13" t="str">
        <f t="shared" si="1"/>
        <v/>
      </c>
      <c r="J16" s="81"/>
      <c r="K16" s="85"/>
    </row>
    <row r="17" spans="1:15" ht="21.75" customHeight="1" x14ac:dyDescent="0.25">
      <c r="A17" s="100" t="str">
        <f>IF(Betriebsdaten!B20="","",Betriebsdaten!B20)</f>
        <v/>
      </c>
      <c r="B17" s="13" t="s">
        <v>152</v>
      </c>
      <c r="C17" s="83"/>
      <c r="D17" s="17" t="str">
        <f>IF(A17="","",IF(AND('Bezug 8'!$O$5="",'Bezug 8'!$O$31=""),"",'Bezug 8'!$O$25-'Bezug 8'!$O$51))</f>
        <v/>
      </c>
      <c r="E17" s="17" t="str">
        <f>IF(AND(C17="",D17=""),"",IF(C17&lt;=0,"Fläche angeben!",IF(AND(C17&gt;0,D17=""),"Bezug fehlt!",Stoffstrombilanz!D17/C17)))</f>
        <v/>
      </c>
      <c r="F17" s="17" t="str">
        <f>IF(A17="","",IF(AND('Bezug 8'!$P$5="",'Bezug 8'!$P$31=""),"",'Bezug 8'!$P$25-'Bezug 8'!$P$51))</f>
        <v/>
      </c>
      <c r="G17" s="17" t="str">
        <f>IF(AND(C17="",F17=""),"",IF(C17&lt;=0,"Fläche angeben!",IF(AND(C17&gt;0,F17=""),"Bezug fehlt!",Stoffstrombilanz!F17/C17)))</f>
        <v/>
      </c>
      <c r="H17" s="17" t="str">
        <f t="shared" si="0"/>
        <v/>
      </c>
      <c r="I17" s="13" t="str">
        <f t="shared" si="1"/>
        <v/>
      </c>
      <c r="J17" s="81"/>
      <c r="K17" s="85"/>
    </row>
    <row r="18" spans="1:15" ht="21.75" customHeight="1" x14ac:dyDescent="0.25">
      <c r="A18" s="100" t="str">
        <f>IF(Betriebsdaten!B21="","",Betriebsdaten!B21)</f>
        <v/>
      </c>
      <c r="B18" s="13" t="s">
        <v>153</v>
      </c>
      <c r="C18" s="83"/>
      <c r="D18" s="17" t="str">
        <f>IF(A18="","",IF(AND('Bezug 9'!$O$5="",'Bezug 9'!$O$31=""),"",'Bezug 9'!$O$25-'Bezug 9'!$O$51))</f>
        <v/>
      </c>
      <c r="E18" s="17" t="str">
        <f>IF(AND(C18="",D18=""),"",IF(C18&lt;=0,"Fläche angeben!",IF(AND(C18&gt;0,D18=""),"Bezug fehlt!",Stoffstrombilanz!D18/C18)))</f>
        <v/>
      </c>
      <c r="F18" s="17" t="str">
        <f>IF(A18="","",IF(AND('Bezug 9'!$P$5="",'Bezug 9'!$P$31=""),"",'Bezug 9'!$P$25-'Bezug 9'!$P$51))</f>
        <v/>
      </c>
      <c r="G18" s="17" t="str">
        <f>IF(AND(C18="",F18=""),"",IF(C18&lt;=0,"Fläche angeben!",IF(AND(C18&gt;0,F18=""),"Bezug fehlt!",Stoffstrombilanz!F18/C18)))</f>
        <v/>
      </c>
      <c r="H18" s="17" t="str">
        <f t="shared" si="0"/>
        <v/>
      </c>
      <c r="I18" s="13" t="str">
        <f t="shared" si="1"/>
        <v/>
      </c>
      <c r="J18" s="81"/>
      <c r="K18" s="85"/>
    </row>
    <row r="19" spans="1:15" ht="21" customHeight="1" thickBot="1" x14ac:dyDescent="0.3">
      <c r="A19" s="101" t="str">
        <f>IF(Betriebsdaten!B22="","",Betriebsdaten!B22)</f>
        <v/>
      </c>
      <c r="B19" s="18" t="s">
        <v>154</v>
      </c>
      <c r="C19" s="84"/>
      <c r="D19" s="48" t="str">
        <f>IF(A19="","",IF(AND('Bezug 10'!$O$5="",'Bezug 10'!$O$31=""),"",'Bezug 10'!$O$25-'Bezug 10'!$O$51))</f>
        <v/>
      </c>
      <c r="E19" s="48" t="str">
        <f>IF(AND(C19="",D19=""),"",IF(C19&lt;=0,"Fläche angeben!",IF(AND(C19&gt;0,D19=""),"Bezug fehlt!",Stoffstrombilanz!D19/C19)))</f>
        <v/>
      </c>
      <c r="F19" s="48" t="str">
        <f>IF(A19="","",IF(AND('Bezug 10'!$P$5="",'Bezug 10'!$P$31=""),"",'Bezug 10'!$P$25-'Bezug 10'!$P$51))</f>
        <v/>
      </c>
      <c r="G19" s="48" t="str">
        <f>IF(AND(C19="",F19=""),"",IF(C19&lt;=0,"Fläche angeben!",IF(AND(C19&gt;0,F19=""),"Bezug fehlt!",Stoffstrombilanz!F19/C19)))</f>
        <v/>
      </c>
      <c r="H19" s="18" t="str">
        <f t="shared" si="0"/>
        <v/>
      </c>
      <c r="I19" s="18" t="str">
        <f t="shared" si="1"/>
        <v/>
      </c>
      <c r="J19" s="86"/>
      <c r="K19" s="87"/>
      <c r="N19" s="20"/>
      <c r="O19" s="20"/>
    </row>
    <row r="20" spans="1:15" s="19" customFormat="1" x14ac:dyDescent="0.25">
      <c r="K20" s="20"/>
      <c r="L20" s="20"/>
      <c r="M20" s="20"/>
      <c r="N20" s="20"/>
      <c r="O20" s="20"/>
    </row>
    <row r="21" spans="1:15" s="19" customFormat="1" x14ac:dyDescent="0.25">
      <c r="K21" s="20"/>
      <c r="L21" s="20"/>
      <c r="M21" s="20"/>
      <c r="N21" s="20"/>
      <c r="O21" s="20"/>
    </row>
    <row r="22" spans="1:15" s="19" customFormat="1" x14ac:dyDescent="0.25">
      <c r="K22" s="20"/>
      <c r="L22" s="20"/>
      <c r="M22" s="20"/>
      <c r="N22" s="20"/>
      <c r="O22" s="20"/>
    </row>
    <row r="23" spans="1:15" s="19" customFormat="1" x14ac:dyDescent="0.25"/>
    <row r="24" spans="1:15" s="19" customFormat="1" x14ac:dyDescent="0.25"/>
    <row r="25" spans="1:15" s="19" customFormat="1" x14ac:dyDescent="0.25"/>
    <row r="26" spans="1:15" s="19" customFormat="1" x14ac:dyDescent="0.25"/>
    <row r="27" spans="1:15" s="19" customFormat="1" x14ac:dyDescent="0.25"/>
    <row r="28" spans="1:15" s="19" customFormat="1" x14ac:dyDescent="0.25"/>
    <row r="29" spans="1:15" s="19" customFormat="1" x14ac:dyDescent="0.25"/>
    <row r="30" spans="1:15" s="19" customFormat="1" x14ac:dyDescent="0.25"/>
    <row r="31" spans="1:15" s="19" customFormat="1" x14ac:dyDescent="0.25"/>
    <row r="32" spans="1:15" s="19" customFormat="1" x14ac:dyDescent="0.25"/>
    <row r="33" s="19" customFormat="1" x14ac:dyDescent="0.25"/>
    <row r="34" s="19" customFormat="1" x14ac:dyDescent="0.25"/>
    <row r="35" s="19" customFormat="1" x14ac:dyDescent="0.25"/>
    <row r="36" s="19" customFormat="1" x14ac:dyDescent="0.25"/>
    <row r="37" s="19" customFormat="1" x14ac:dyDescent="0.25"/>
    <row r="38" s="19" customFormat="1" x14ac:dyDescent="0.25"/>
    <row r="39" s="19" customFormat="1" x14ac:dyDescent="0.25"/>
    <row r="40" s="19" customFormat="1" x14ac:dyDescent="0.25"/>
    <row r="41" s="19" customFormat="1" x14ac:dyDescent="0.25"/>
    <row r="42" s="19" customFormat="1" x14ac:dyDescent="0.25"/>
    <row r="43" s="19" customFormat="1" x14ac:dyDescent="0.25"/>
  </sheetData>
  <sheetProtection algorithmName="SHA-512" hashValue="m9GFIHXXjQwmWFkP/ArE44TS/evnaDV+8hn2BbSXyA3T7xIW0pFj7Goz8X+iJgXkzMzZe45gIY4W0K3KYPV1NQ==" saltValue="rYugeaevZHxVkbmEoKVB1g==" spinCount="100000" sheet="1" objects="1" scenarios="1" selectLockedCells="1"/>
  <mergeCells count="12">
    <mergeCell ref="J1:K1"/>
    <mergeCell ref="A1:I1"/>
    <mergeCell ref="A8:A9"/>
    <mergeCell ref="B8:B9"/>
    <mergeCell ref="J8:J9"/>
    <mergeCell ref="K8:K9"/>
    <mergeCell ref="D8:E8"/>
    <mergeCell ref="F8:G8"/>
    <mergeCell ref="A2:K2"/>
    <mergeCell ref="H8:H9"/>
    <mergeCell ref="I8:I9"/>
    <mergeCell ref="A7:K7"/>
  </mergeCells>
  <conditionalFormatting sqref="I12:I19">
    <cfRule type="containsText" dxfId="12" priority="13" operator="containsText" text="Kontrollwert überschritten!">
      <formula>NOT(ISERROR(SEARCH("Kontrollwert überschritten!",I12)))</formula>
    </cfRule>
    <cfRule type="containsText" dxfId="11" priority="14" operator="containsText" text="Kontrollwert eingehalten!">
      <formula>NOT(ISERROR(SEARCH("Kontrollwert eingehalten!",I12)))</formula>
    </cfRule>
  </conditionalFormatting>
  <conditionalFormatting sqref="H10">
    <cfRule type="cellIs" dxfId="10" priority="11" operator="greaterThan">
      <formula>525</formula>
    </cfRule>
    <cfRule type="cellIs" dxfId="9" priority="12" operator="greaterThan">
      <formula>525</formula>
    </cfRule>
  </conditionalFormatting>
  <conditionalFormatting sqref="I10:I11">
    <cfRule type="containsText" dxfId="8" priority="9" operator="containsText" text="Stickstoffbilanz zu hoch!">
      <formula>NOT(ISERROR(SEARCH("Stickstoffbilanz zu hoch!",I10)))</formula>
    </cfRule>
  </conditionalFormatting>
  <conditionalFormatting sqref="H12:H18">
    <cfRule type="containsText" dxfId="7" priority="7" operator="containsText" text="Keine Bilanz!">
      <formula>NOT(ISERROR(SEARCH("Keine Bilanz!",H12)))</formula>
    </cfRule>
    <cfRule type="containsText" dxfId="6" priority="8" operator="containsText" text="Flächenangabe unvollständig!">
      <formula>NOT(ISERROR(SEARCH("Flächenangabe unvollständig!",H12)))</formula>
    </cfRule>
  </conditionalFormatting>
  <conditionalFormatting sqref="E10:E19">
    <cfRule type="containsText" dxfId="5" priority="5" operator="containsText" text="Bezug fehlt!">
      <formula>NOT(ISERROR(SEARCH("Bezug fehlt!",E10)))</formula>
    </cfRule>
    <cfRule type="containsText" dxfId="4" priority="6" operator="containsText" text="Fläche angeben!">
      <formula>NOT(ISERROR(SEARCH("Fläche angeben!",E10)))</formula>
    </cfRule>
  </conditionalFormatting>
  <conditionalFormatting sqref="G10:G19">
    <cfRule type="containsText" dxfId="3" priority="3" operator="containsText" text="Bezug fehlt!">
      <formula>NOT(ISERROR(SEARCH("Bezug fehlt!",G10)))</formula>
    </cfRule>
    <cfRule type="containsText" dxfId="2" priority="4" operator="containsText" text="Fläche angeben!">
      <formula>NOT(ISERROR(SEARCH("Fläche angeben!",G10)))</formula>
    </cfRule>
  </conditionalFormatting>
  <conditionalFormatting sqref="H19">
    <cfRule type="containsText" dxfId="1" priority="1" operator="containsText" text="Kontrollwert überschritten!">
      <formula>NOT(ISERROR(SEARCH("Kontrollwert überschritten!",H19)))</formula>
    </cfRule>
    <cfRule type="containsText" dxfId="0" priority="2" operator="containsText" text="Kontrollwert eingehalten!">
      <formula>NOT(ISERROR(SEARCH("Kontrollwert eingehalten!",H19)))</formula>
    </cfRule>
  </conditionalFormatting>
  <dataValidations xWindow="438" yWindow="534" count="2">
    <dataValidation allowBlank="1" showInputMessage="1" showErrorMessage="1" prompt="Bitte Gesamt-Rebfläche in Hektar eingeben!" sqref="C11:C19 C10" xr:uid="{00000000-0002-0000-0D00-000001000000}"/>
    <dataValidation allowBlank="1" showInputMessage="1" showErrorMessage="1" prompt="Datum eingeben:_x000a_TT.MM.JJJJ" sqref="J10:J19" xr:uid="{818628F4-F594-4F3E-8350-EE88F3786D35}"/>
  </dataValidations>
  <pageMargins left="0.70866141732283472" right="0.70866141732283472" top="0.78740157480314965" bottom="0.78740157480314965" header="0.31496062992125984" footer="0.31496062992125984"/>
  <pageSetup paperSize="9" scale="59" fitToHeight="0" orientation="landscape" horizontalDpi="360" verticalDpi="36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0"/>
  <sheetViews>
    <sheetView workbookViewId="0">
      <selection activeCell="K10" sqref="K10"/>
    </sheetView>
  </sheetViews>
  <sheetFormatPr baseColWidth="10" defaultRowHeight="15" x14ac:dyDescent="0.25"/>
  <cols>
    <col min="1" max="1" width="2.5703125" style="1" bestFit="1" customWidth="1"/>
    <col min="2" max="2" width="39.140625" style="1" bestFit="1" customWidth="1"/>
    <col min="3" max="3" width="34.42578125" style="1" bestFit="1" customWidth="1"/>
    <col min="4" max="4" width="7.85546875" style="1" customWidth="1"/>
    <col min="5" max="5" width="18.140625" style="1" bestFit="1" customWidth="1"/>
    <col min="6" max="6" width="5.28515625" style="1" bestFit="1" customWidth="1"/>
    <col min="7" max="7" width="4.7109375" style="1" customWidth="1"/>
    <col min="8" max="8" width="15.85546875" style="1" customWidth="1"/>
    <col min="9" max="16384" width="11.42578125" style="1"/>
  </cols>
  <sheetData>
    <row r="1" spans="1:8" ht="30" x14ac:dyDescent="0.25">
      <c r="A1" s="5"/>
      <c r="B1" s="6" t="s">
        <v>10</v>
      </c>
      <c r="C1" s="6" t="s">
        <v>11</v>
      </c>
      <c r="D1" s="5"/>
      <c r="E1" s="5"/>
      <c r="F1" s="5"/>
      <c r="G1" s="5"/>
      <c r="H1" s="6" t="s">
        <v>12</v>
      </c>
    </row>
    <row r="2" spans="1:8" ht="30" x14ac:dyDescent="0.25">
      <c r="A2" s="2" t="s">
        <v>13</v>
      </c>
      <c r="B2" s="3" t="s">
        <v>14</v>
      </c>
      <c r="C2" s="3" t="s">
        <v>15</v>
      </c>
      <c r="D2" s="4" t="s">
        <v>16</v>
      </c>
      <c r="E2" s="7" t="s">
        <v>17</v>
      </c>
      <c r="F2" s="3"/>
      <c r="G2" s="3" t="s">
        <v>18</v>
      </c>
      <c r="H2" s="3"/>
    </row>
    <row r="3" spans="1:8" ht="47.25" x14ac:dyDescent="0.25">
      <c r="A3" s="2" t="s">
        <v>19</v>
      </c>
      <c r="B3" s="3" t="s">
        <v>20</v>
      </c>
      <c r="C3" s="3" t="s">
        <v>21</v>
      </c>
      <c r="D3" s="4" t="s">
        <v>16</v>
      </c>
      <c r="E3" s="8" t="s">
        <v>22</v>
      </c>
      <c r="F3" s="3" t="s">
        <v>23</v>
      </c>
      <c r="G3" s="3" t="s">
        <v>18</v>
      </c>
      <c r="H3" s="3"/>
    </row>
    <row r="4" spans="1:8" ht="47.25" x14ac:dyDescent="0.25">
      <c r="A4" s="2" t="s">
        <v>24</v>
      </c>
      <c r="B4" s="3" t="s">
        <v>25</v>
      </c>
      <c r="C4" s="3" t="s">
        <v>26</v>
      </c>
      <c r="D4" s="3" t="s">
        <v>16</v>
      </c>
      <c r="E4" s="3">
        <v>5</v>
      </c>
      <c r="F4" s="3" t="s">
        <v>23</v>
      </c>
      <c r="G4" s="3" t="s">
        <v>18</v>
      </c>
      <c r="H4" s="3"/>
    </row>
    <row r="5" spans="1:8" ht="32.25" x14ac:dyDescent="0.25">
      <c r="A5" s="2" t="s">
        <v>27</v>
      </c>
      <c r="B5" s="3" t="s">
        <v>28</v>
      </c>
      <c r="C5" s="3" t="s">
        <v>29</v>
      </c>
      <c r="D5" s="3" t="s">
        <v>16</v>
      </c>
      <c r="E5" s="3" t="s">
        <v>30</v>
      </c>
      <c r="F5" s="3" t="s">
        <v>23</v>
      </c>
      <c r="G5" s="3" t="s">
        <v>18</v>
      </c>
      <c r="H5" s="3"/>
    </row>
    <row r="6" spans="1:8" ht="47.25" x14ac:dyDescent="0.25">
      <c r="A6" s="2" t="s">
        <v>31</v>
      </c>
      <c r="B6" s="3" t="s">
        <v>32</v>
      </c>
      <c r="C6" s="3" t="s">
        <v>33</v>
      </c>
      <c r="D6" s="3" t="s">
        <v>16</v>
      </c>
      <c r="E6" s="3" t="s">
        <v>34</v>
      </c>
      <c r="F6" s="3" t="s">
        <v>23</v>
      </c>
      <c r="G6" s="3" t="s">
        <v>18</v>
      </c>
      <c r="H6" s="3"/>
    </row>
    <row r="7" spans="1:8" ht="47.25" x14ac:dyDescent="0.25">
      <c r="A7" s="2" t="s">
        <v>35</v>
      </c>
      <c r="B7" s="3" t="s">
        <v>36</v>
      </c>
      <c r="C7" s="3" t="s">
        <v>37</v>
      </c>
      <c r="D7" s="3" t="s">
        <v>16</v>
      </c>
      <c r="E7" s="3" t="s">
        <v>34</v>
      </c>
      <c r="F7" s="3" t="s">
        <v>23</v>
      </c>
      <c r="G7" s="3" t="s">
        <v>18</v>
      </c>
      <c r="H7" s="3"/>
    </row>
    <row r="8" spans="1:8" ht="45" x14ac:dyDescent="0.25">
      <c r="A8" s="2" t="s">
        <v>38</v>
      </c>
      <c r="B8" s="3" t="s">
        <v>39</v>
      </c>
      <c r="C8" s="3" t="s">
        <v>40</v>
      </c>
      <c r="D8" s="3" t="s">
        <v>16</v>
      </c>
      <c r="E8" s="3">
        <v>10</v>
      </c>
      <c r="F8" s="3" t="s">
        <v>23</v>
      </c>
      <c r="G8" s="3" t="s">
        <v>18</v>
      </c>
      <c r="H8" s="3"/>
    </row>
    <row r="9" spans="1:8" ht="62.25" x14ac:dyDescent="0.25">
      <c r="A9" s="2" t="s">
        <v>41</v>
      </c>
      <c r="B9" s="3" t="s">
        <v>42</v>
      </c>
      <c r="C9" s="3" t="s">
        <v>43</v>
      </c>
      <c r="D9" s="3" t="s">
        <v>16</v>
      </c>
      <c r="E9" s="3">
        <v>75</v>
      </c>
      <c r="F9" s="3" t="s">
        <v>23</v>
      </c>
      <c r="G9" s="3" t="s">
        <v>18</v>
      </c>
      <c r="H9" s="3"/>
    </row>
    <row r="10" spans="1:8" ht="45.75" customHeight="1" x14ac:dyDescent="0.25">
      <c r="A10" s="2" t="s">
        <v>44</v>
      </c>
      <c r="B10" s="159"/>
      <c r="C10" s="160"/>
      <c r="D10" s="159" t="s">
        <v>45</v>
      </c>
      <c r="E10" s="161"/>
      <c r="F10" s="161"/>
      <c r="G10" s="160"/>
      <c r="H10" s="3">
        <f>SUM(H2:H9)</f>
        <v>0</v>
      </c>
    </row>
    <row r="12" spans="1:8" x14ac:dyDescent="0.25">
      <c r="A12" s="1">
        <v>1</v>
      </c>
      <c r="B12" s="1" t="s">
        <v>46</v>
      </c>
    </row>
    <row r="14" spans="1:8" x14ac:dyDescent="0.25">
      <c r="A14" s="1">
        <v>2</v>
      </c>
      <c r="B14" s="1" t="s">
        <v>47</v>
      </c>
    </row>
    <row r="16" spans="1:8" x14ac:dyDescent="0.25">
      <c r="A16" s="1">
        <v>3</v>
      </c>
      <c r="B16" s="1" t="s">
        <v>48</v>
      </c>
    </row>
    <row r="18" spans="1:2" x14ac:dyDescent="0.25">
      <c r="A18" s="1">
        <v>4</v>
      </c>
      <c r="B18" s="1" t="s">
        <v>49</v>
      </c>
    </row>
    <row r="20" spans="1:2" x14ac:dyDescent="0.25">
      <c r="A20" s="1">
        <v>5</v>
      </c>
      <c r="B20" s="1" t="s">
        <v>50</v>
      </c>
    </row>
  </sheetData>
  <mergeCells count="2">
    <mergeCell ref="B10:C10"/>
    <mergeCell ref="D10:G10"/>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1"/>
  <sheetViews>
    <sheetView workbookViewId="0">
      <selection activeCell="G11" sqref="G11"/>
    </sheetView>
  </sheetViews>
  <sheetFormatPr baseColWidth="10" defaultRowHeight="15" x14ac:dyDescent="0.25"/>
  <cols>
    <col min="1" max="1" width="10" style="21" customWidth="1"/>
    <col min="2" max="2" width="58.5703125" style="21" bestFit="1" customWidth="1"/>
    <col min="3" max="3" width="7" style="49" bestFit="1" customWidth="1"/>
    <col min="4" max="4" width="7.28515625" style="21" customWidth="1"/>
    <col min="5" max="5" width="8.28515625" style="21" customWidth="1"/>
    <col min="6" max="6" width="26" style="21" bestFit="1" customWidth="1"/>
    <col min="7" max="7" width="37.85546875" style="21" bestFit="1" customWidth="1"/>
    <col min="8" max="16384" width="11.42578125" style="21"/>
  </cols>
  <sheetData>
    <row r="1" spans="1:7" x14ac:dyDescent="0.25">
      <c r="A1" s="21">
        <v>2021</v>
      </c>
      <c r="B1" s="21" t="s">
        <v>251</v>
      </c>
      <c r="C1" s="49">
        <v>1</v>
      </c>
      <c r="D1" s="21" t="s">
        <v>202</v>
      </c>
      <c r="E1" s="21" t="s">
        <v>202</v>
      </c>
      <c r="F1" s="21" t="s">
        <v>242</v>
      </c>
      <c r="G1" s="21" t="s">
        <v>251</v>
      </c>
    </row>
    <row r="2" spans="1:7" x14ac:dyDescent="0.25">
      <c r="A2" s="21">
        <v>2022</v>
      </c>
      <c r="B2" s="21" t="s">
        <v>102</v>
      </c>
      <c r="C2" s="49">
        <v>2</v>
      </c>
      <c r="D2" s="21" t="s">
        <v>203</v>
      </c>
      <c r="E2" s="21" t="s">
        <v>203</v>
      </c>
      <c r="F2" s="21" t="s">
        <v>243</v>
      </c>
      <c r="G2" s="21" t="s">
        <v>102</v>
      </c>
    </row>
    <row r="3" spans="1:7" x14ac:dyDescent="0.25">
      <c r="A3" s="21">
        <v>2023</v>
      </c>
      <c r="B3" s="21" t="s">
        <v>244</v>
      </c>
      <c r="C3" s="49">
        <v>3</v>
      </c>
      <c r="D3" s="21" t="s">
        <v>204</v>
      </c>
      <c r="E3" s="21" t="s">
        <v>204</v>
      </c>
      <c r="G3" s="21" t="s">
        <v>244</v>
      </c>
    </row>
    <row r="4" spans="1:7" x14ac:dyDescent="0.25">
      <c r="A4" s="21">
        <v>2024</v>
      </c>
      <c r="B4" s="21" t="s">
        <v>245</v>
      </c>
      <c r="C4" s="49">
        <v>4</v>
      </c>
      <c r="D4" s="21" t="s">
        <v>205</v>
      </c>
      <c r="E4" s="21" t="s">
        <v>205</v>
      </c>
      <c r="G4" s="21" t="s">
        <v>245</v>
      </c>
    </row>
    <row r="5" spans="1:7" x14ac:dyDescent="0.25">
      <c r="A5" s="21">
        <v>2025</v>
      </c>
      <c r="B5" s="21" t="s">
        <v>246</v>
      </c>
      <c r="C5" s="49">
        <v>5</v>
      </c>
      <c r="D5" s="21" t="s">
        <v>206</v>
      </c>
      <c r="E5" s="21" t="s">
        <v>206</v>
      </c>
      <c r="G5" s="21" t="s">
        <v>246</v>
      </c>
    </row>
    <row r="6" spans="1:7" x14ac:dyDescent="0.25">
      <c r="A6" s="21">
        <v>2026</v>
      </c>
      <c r="B6" s="21" t="s">
        <v>247</v>
      </c>
      <c r="C6" s="49">
        <v>6</v>
      </c>
      <c r="D6" s="21" t="s">
        <v>207</v>
      </c>
      <c r="E6" s="21" t="s">
        <v>207</v>
      </c>
      <c r="G6" s="21" t="s">
        <v>247</v>
      </c>
    </row>
    <row r="7" spans="1:7" x14ac:dyDescent="0.25">
      <c r="A7" s="21">
        <v>2027</v>
      </c>
      <c r="B7" s="21" t="s">
        <v>248</v>
      </c>
      <c r="C7" s="49">
        <v>7</v>
      </c>
      <c r="D7" s="21" t="s">
        <v>208</v>
      </c>
      <c r="E7" s="21" t="s">
        <v>208</v>
      </c>
      <c r="G7" s="21" t="s">
        <v>248</v>
      </c>
    </row>
    <row r="8" spans="1:7" x14ac:dyDescent="0.25">
      <c r="A8" s="21">
        <v>2028</v>
      </c>
      <c r="B8" s="21" t="s">
        <v>249</v>
      </c>
      <c r="C8" s="49">
        <v>8</v>
      </c>
      <c r="D8" s="21" t="s">
        <v>209</v>
      </c>
      <c r="E8" s="21" t="s">
        <v>209</v>
      </c>
      <c r="G8" s="21" t="s">
        <v>250</v>
      </c>
    </row>
    <row r="9" spans="1:7" x14ac:dyDescent="0.25">
      <c r="A9" s="21">
        <v>2029</v>
      </c>
      <c r="B9" s="21" t="s">
        <v>250</v>
      </c>
      <c r="C9" s="49">
        <v>9</v>
      </c>
      <c r="D9" s="21" t="s">
        <v>210</v>
      </c>
      <c r="E9" s="21" t="s">
        <v>210</v>
      </c>
    </row>
    <row r="10" spans="1:7" x14ac:dyDescent="0.25">
      <c r="A10" s="21">
        <v>2030</v>
      </c>
      <c r="D10" s="21" t="s">
        <v>211</v>
      </c>
      <c r="E10" s="21" t="s">
        <v>211</v>
      </c>
    </row>
    <row r="11" spans="1:7" x14ac:dyDescent="0.25">
      <c r="A11" s="21">
        <v>2031</v>
      </c>
      <c r="D11" s="21" t="s">
        <v>212</v>
      </c>
      <c r="E11" s="21" t="s">
        <v>212</v>
      </c>
    </row>
    <row r="12" spans="1:7" x14ac:dyDescent="0.25">
      <c r="A12" s="21">
        <v>2032</v>
      </c>
      <c r="D12" s="21" t="s">
        <v>213</v>
      </c>
      <c r="E12" s="21" t="s">
        <v>213</v>
      </c>
    </row>
    <row r="13" spans="1:7" x14ac:dyDescent="0.25">
      <c r="A13" s="21">
        <v>2033</v>
      </c>
      <c r="D13" s="21" t="s">
        <v>214</v>
      </c>
    </row>
    <row r="14" spans="1:7" x14ac:dyDescent="0.25">
      <c r="A14" s="21">
        <v>2034</v>
      </c>
      <c r="D14" s="21" t="s">
        <v>215</v>
      </c>
    </row>
    <row r="15" spans="1:7" x14ac:dyDescent="0.25">
      <c r="A15" s="21">
        <v>2035</v>
      </c>
      <c r="D15" s="21" t="s">
        <v>216</v>
      </c>
    </row>
    <row r="16" spans="1:7" x14ac:dyDescent="0.25">
      <c r="A16" s="21">
        <v>2036</v>
      </c>
      <c r="D16" s="21" t="s">
        <v>217</v>
      </c>
    </row>
    <row r="17" spans="1:4" x14ac:dyDescent="0.25">
      <c r="A17" s="21">
        <v>2037</v>
      </c>
      <c r="D17" s="21" t="s">
        <v>218</v>
      </c>
    </row>
    <row r="18" spans="1:4" x14ac:dyDescent="0.25">
      <c r="A18" s="21">
        <v>2038</v>
      </c>
      <c r="D18" s="21" t="s">
        <v>219</v>
      </c>
    </row>
    <row r="19" spans="1:4" x14ac:dyDescent="0.25">
      <c r="A19" s="21">
        <v>2039</v>
      </c>
      <c r="D19" s="21" t="s">
        <v>220</v>
      </c>
    </row>
    <row r="20" spans="1:4" x14ac:dyDescent="0.25">
      <c r="A20" s="21">
        <v>2040</v>
      </c>
      <c r="D20" s="21" t="s">
        <v>221</v>
      </c>
    </row>
    <row r="21" spans="1:4" x14ac:dyDescent="0.25">
      <c r="D21" s="21" t="s">
        <v>222</v>
      </c>
    </row>
    <row r="22" spans="1:4" x14ac:dyDescent="0.25">
      <c r="D22" s="21" t="s">
        <v>223</v>
      </c>
    </row>
    <row r="23" spans="1:4" x14ac:dyDescent="0.25">
      <c r="D23" s="21" t="s">
        <v>224</v>
      </c>
    </row>
    <row r="24" spans="1:4" x14ac:dyDescent="0.25">
      <c r="D24" s="21" t="s">
        <v>225</v>
      </c>
    </row>
    <row r="25" spans="1:4" x14ac:dyDescent="0.25">
      <c r="D25" s="21" t="s">
        <v>226</v>
      </c>
    </row>
    <row r="26" spans="1:4" x14ac:dyDescent="0.25">
      <c r="D26" s="21" t="s">
        <v>227</v>
      </c>
    </row>
    <row r="27" spans="1:4" x14ac:dyDescent="0.25">
      <c r="D27" s="21" t="s">
        <v>228</v>
      </c>
    </row>
    <row r="28" spans="1:4" x14ac:dyDescent="0.25">
      <c r="D28" s="21" t="s">
        <v>229</v>
      </c>
    </row>
    <row r="29" spans="1:4" x14ac:dyDescent="0.25">
      <c r="D29" s="21" t="s">
        <v>230</v>
      </c>
    </row>
    <row r="30" spans="1:4" x14ac:dyDescent="0.25">
      <c r="D30" s="21" t="s">
        <v>231</v>
      </c>
    </row>
    <row r="31" spans="1:4" x14ac:dyDescent="0.25">
      <c r="D31" s="21" t="s">
        <v>232</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showGridLines="0" tabSelected="1" zoomScale="90" zoomScaleNormal="90" workbookViewId="0">
      <selection activeCell="B3" sqref="B3:C3"/>
    </sheetView>
  </sheetViews>
  <sheetFormatPr baseColWidth="10" defaultRowHeight="15" x14ac:dyDescent="0.25"/>
  <cols>
    <col min="1" max="1" width="35" style="9" bestFit="1" customWidth="1"/>
    <col min="2" max="2" width="55.140625" style="9" customWidth="1"/>
    <col min="3" max="3" width="73" style="9" customWidth="1"/>
    <col min="4" max="16384" width="11.42578125" style="9"/>
  </cols>
  <sheetData>
    <row r="1" spans="1:3" ht="78.75" customHeight="1" x14ac:dyDescent="0.25">
      <c r="A1" s="109" t="s">
        <v>253</v>
      </c>
      <c r="B1" s="110"/>
      <c r="C1" s="111"/>
    </row>
    <row r="2" spans="1:3" s="62" customFormat="1" ht="28.5" customHeight="1" thickBot="1" x14ac:dyDescent="0.3">
      <c r="A2" s="106" t="s">
        <v>259</v>
      </c>
      <c r="B2" s="107"/>
      <c r="C2" s="108"/>
    </row>
    <row r="3" spans="1:3" ht="18.75" x14ac:dyDescent="0.3">
      <c r="A3" s="36" t="s">
        <v>238</v>
      </c>
      <c r="B3" s="114" t="s">
        <v>258</v>
      </c>
      <c r="C3" s="115"/>
    </row>
    <row r="4" spans="1:3" ht="23.25" customHeight="1" x14ac:dyDescent="0.3">
      <c r="A4" s="37" t="s">
        <v>172</v>
      </c>
      <c r="B4" s="116" t="s">
        <v>175</v>
      </c>
      <c r="C4" s="117"/>
    </row>
    <row r="5" spans="1:3" ht="23.25" customHeight="1" x14ac:dyDescent="0.3">
      <c r="A5" s="37" t="s">
        <v>173</v>
      </c>
      <c r="B5" s="118" t="s">
        <v>176</v>
      </c>
      <c r="C5" s="119"/>
    </row>
    <row r="6" spans="1:3" ht="23.25" customHeight="1" thickBot="1" x14ac:dyDescent="0.35">
      <c r="A6" s="38" t="s">
        <v>171</v>
      </c>
      <c r="B6" s="120" t="s">
        <v>177</v>
      </c>
      <c r="C6" s="121"/>
    </row>
    <row r="7" spans="1:3" ht="15.75" thickBot="1" x14ac:dyDescent="0.3">
      <c r="A7" s="42"/>
      <c r="B7" s="112"/>
      <c r="C7" s="113"/>
    </row>
    <row r="8" spans="1:3" ht="37.5" x14ac:dyDescent="0.25">
      <c r="A8" s="63" t="s">
        <v>239</v>
      </c>
      <c r="B8" s="94"/>
      <c r="C8" s="39"/>
    </row>
    <row r="9" spans="1:3" ht="37.5" x14ac:dyDescent="0.25">
      <c r="A9" s="64" t="s">
        <v>240</v>
      </c>
      <c r="B9" s="95" t="str">
        <f>IF(B8="","",EDATE(B8,12)-1)</f>
        <v/>
      </c>
      <c r="C9" s="40"/>
    </row>
    <row r="10" spans="1:3" ht="38.25" thickBot="1" x14ac:dyDescent="0.3">
      <c r="A10" s="65" t="s">
        <v>174</v>
      </c>
      <c r="B10" s="96" t="str">
        <f>IF(B8="","Bezugszeitraum festlegen!",EDATE(B9,6))</f>
        <v>Bezugszeitraum festlegen!</v>
      </c>
      <c r="C10" s="41" t="str">
        <f>IF(B10="","","Jährlich zum gleichen Stichtag!")</f>
        <v>Jährlich zum gleichen Stichtag!</v>
      </c>
    </row>
    <row r="11" spans="1:3" ht="15.75" thickBot="1" x14ac:dyDescent="0.3">
      <c r="A11" s="42"/>
      <c r="B11" s="112"/>
      <c r="C11" s="113"/>
    </row>
    <row r="12" spans="1:3" ht="18.75" x14ac:dyDescent="0.25">
      <c r="A12" s="10" t="s">
        <v>144</v>
      </c>
      <c r="B12" s="11" t="s">
        <v>140</v>
      </c>
      <c r="C12" s="45" t="s">
        <v>233</v>
      </c>
    </row>
    <row r="13" spans="1:3" ht="18.75" x14ac:dyDescent="0.25">
      <c r="A13" s="43" t="s">
        <v>145</v>
      </c>
      <c r="B13" s="97" t="str">
        <f>IF(B8="","",B8)</f>
        <v/>
      </c>
      <c r="C13" s="88" t="s">
        <v>234</v>
      </c>
    </row>
    <row r="14" spans="1:3" ht="18.75" x14ac:dyDescent="0.25">
      <c r="A14" s="43" t="s">
        <v>146</v>
      </c>
      <c r="B14" s="98" t="str">
        <f>IF($B$13="","",EDATE(B13,12))</f>
        <v/>
      </c>
      <c r="C14" s="88" t="s">
        <v>234</v>
      </c>
    </row>
    <row r="15" spans="1:3" ht="18.75" x14ac:dyDescent="0.25">
      <c r="A15" s="43" t="s">
        <v>147</v>
      </c>
      <c r="B15" s="98" t="str">
        <f t="shared" ref="B15:B22" si="0">IF($B$13="","",EDATE(B14,12))</f>
        <v/>
      </c>
      <c r="C15" s="88" t="s">
        <v>234</v>
      </c>
    </row>
    <row r="16" spans="1:3" ht="18.75" x14ac:dyDescent="0.25">
      <c r="A16" s="43" t="s">
        <v>148</v>
      </c>
      <c r="B16" s="98" t="str">
        <f t="shared" si="0"/>
        <v/>
      </c>
      <c r="C16" s="88" t="s">
        <v>234</v>
      </c>
    </row>
    <row r="17" spans="1:3" ht="18.75" x14ac:dyDescent="0.25">
      <c r="A17" s="43" t="s">
        <v>149</v>
      </c>
      <c r="B17" s="98" t="str">
        <f t="shared" si="0"/>
        <v/>
      </c>
      <c r="C17" s="89" t="s">
        <v>235</v>
      </c>
    </row>
    <row r="18" spans="1:3" ht="18.75" x14ac:dyDescent="0.25">
      <c r="A18" s="43" t="s">
        <v>150</v>
      </c>
      <c r="B18" s="98" t="str">
        <f t="shared" si="0"/>
        <v/>
      </c>
      <c r="C18" s="89" t="s">
        <v>235</v>
      </c>
    </row>
    <row r="19" spans="1:3" ht="18.75" x14ac:dyDescent="0.25">
      <c r="A19" s="43" t="s">
        <v>151</v>
      </c>
      <c r="B19" s="98" t="str">
        <f t="shared" si="0"/>
        <v/>
      </c>
      <c r="C19" s="89" t="s">
        <v>236</v>
      </c>
    </row>
    <row r="20" spans="1:3" ht="18.75" x14ac:dyDescent="0.25">
      <c r="A20" s="43" t="s">
        <v>152</v>
      </c>
      <c r="B20" s="98" t="str">
        <f t="shared" si="0"/>
        <v/>
      </c>
      <c r="C20" s="89" t="s">
        <v>235</v>
      </c>
    </row>
    <row r="21" spans="1:3" ht="18.75" x14ac:dyDescent="0.25">
      <c r="A21" s="43" t="s">
        <v>153</v>
      </c>
      <c r="B21" s="98" t="str">
        <f t="shared" si="0"/>
        <v/>
      </c>
      <c r="C21" s="88" t="s">
        <v>234</v>
      </c>
    </row>
    <row r="22" spans="1:3" ht="19.5" thickBot="1" x14ac:dyDescent="0.3">
      <c r="A22" s="44" t="s">
        <v>154</v>
      </c>
      <c r="B22" s="99" t="str">
        <f t="shared" si="0"/>
        <v/>
      </c>
      <c r="C22" s="90" t="s">
        <v>234</v>
      </c>
    </row>
  </sheetData>
  <sheetProtection algorithmName="SHA-512" hashValue="rPWsh7fAOLmErLhzIop3D61C61yg9DNsK2P29EdK+ClYSvUfgRi7Whz0kz/uClf+1IaCJAHNx7q+iuVVAQ6Mow==" saltValue="naCbpWg6cwBMZm8Hz8QIYQ==" spinCount="100000" sheet="1" objects="1" scenarios="1" selectLockedCells="1"/>
  <mergeCells count="8">
    <mergeCell ref="A2:C2"/>
    <mergeCell ref="A1:C1"/>
    <mergeCell ref="B11:C11"/>
    <mergeCell ref="B3:C3"/>
    <mergeCell ref="B4:C4"/>
    <mergeCell ref="B5:C5"/>
    <mergeCell ref="B6:C6"/>
    <mergeCell ref="B7:C7"/>
  </mergeCells>
  <dataValidations xWindow="567" yWindow="420" count="2">
    <dataValidation allowBlank="1" showInputMessage="1" showErrorMessage="1" prompt="Datumsformat:_x000a_TT.MM.JJJJ_x000a_z.B.: 01.01.2025" sqref="B8" xr:uid="{00000000-0002-0000-0100-000000000000}"/>
    <dataValidation allowBlank="1" showErrorMessage="1" prompt="Bitte 1. Bezugsjahr auswählen!" sqref="B13" xr:uid="{00000000-0002-0000-0100-000001000000}"/>
  </dataValidations>
  <hyperlinks>
    <hyperlink ref="C14" location="'Bezug 2'!A1" display="'Bezug 2'!A1" xr:uid="{00000000-0004-0000-0100-000000000000}"/>
    <hyperlink ref="C13" location="'Bezug 1'!A1" display="'Bezug 1'!A1" xr:uid="{00000000-0004-0000-0100-000001000000}"/>
    <hyperlink ref="C15" location="'Bezug 3'!A1" display="'Bezug 3'!A1" xr:uid="{00000000-0004-0000-0100-000002000000}"/>
    <hyperlink ref="C16" location="'Bezug 4'!A1" display="'Bezug 4'!A1" xr:uid="{00000000-0004-0000-0100-000003000000}"/>
    <hyperlink ref="C17" location="'Bezug 5'!A1" display="'Bezug 5'!A1" xr:uid="{00000000-0004-0000-0100-000004000000}"/>
    <hyperlink ref="C18" location="'Bezug 6'!A1" display="'Bezug 6'!A1" xr:uid="{00000000-0004-0000-0100-000005000000}"/>
    <hyperlink ref="C19" location="'Bezug 7'!A1" display="'Bezug 7'!A1" xr:uid="{00000000-0004-0000-0100-000006000000}"/>
    <hyperlink ref="C20" location="'Bezug 8'!A1" display="'Bezug 8'!A1" xr:uid="{00000000-0004-0000-0100-000007000000}"/>
    <hyperlink ref="C21" location="'Bezug 9'!A1" display="'Bezug 9'!A1" xr:uid="{00000000-0004-0000-0100-000008000000}"/>
    <hyperlink ref="C22" location="'Bezug 10'!A1" display="'Bezug 10'!A1" xr:uid="{00000000-0004-0000-0100-000009000000}"/>
  </hyperlinks>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8"/>
  <sheetViews>
    <sheetView zoomScaleNormal="100" workbookViewId="0">
      <pane ySplit="1" topLeftCell="A2" activePane="bottomLeft" state="frozen"/>
      <selection activeCell="C10" sqref="C10"/>
      <selection pane="bottomLeft" activeCell="D7" sqref="D7"/>
    </sheetView>
  </sheetViews>
  <sheetFormatPr baseColWidth="10" defaultRowHeight="15.75" x14ac:dyDescent="0.25"/>
  <cols>
    <col min="1" max="1" width="41.5703125" style="23" bestFit="1" customWidth="1"/>
    <col min="2" max="2" width="40.140625" style="23" bestFit="1" customWidth="1"/>
    <col min="3" max="3" width="8.7109375" style="23" bestFit="1" customWidth="1"/>
    <col min="4" max="4" width="12" style="23" bestFit="1" customWidth="1"/>
    <col min="5" max="5" width="13.7109375" style="23" bestFit="1" customWidth="1"/>
    <col min="6" max="6" width="17.140625" style="23" bestFit="1" customWidth="1"/>
    <col min="7" max="7" width="11.42578125" style="23" bestFit="1" customWidth="1"/>
    <col min="8" max="8" width="13.5703125" style="23" bestFit="1" customWidth="1"/>
    <col min="9" max="9" width="18.7109375" style="23" bestFit="1" customWidth="1"/>
    <col min="10" max="10" width="106.5703125" style="23" customWidth="1"/>
    <col min="11" max="16384" width="11.42578125" style="23"/>
  </cols>
  <sheetData>
    <row r="1" spans="1:10" ht="34.5" x14ac:dyDescent="0.25">
      <c r="A1" s="51" t="s">
        <v>237</v>
      </c>
      <c r="B1" s="52" t="s">
        <v>3</v>
      </c>
      <c r="C1" s="52" t="s">
        <v>58</v>
      </c>
      <c r="D1" s="52" t="s">
        <v>56</v>
      </c>
      <c r="E1" s="53" t="s">
        <v>116</v>
      </c>
      <c r="F1" s="52" t="s">
        <v>57</v>
      </c>
      <c r="G1" s="53" t="s">
        <v>117</v>
      </c>
      <c r="H1" s="53" t="s">
        <v>118</v>
      </c>
      <c r="I1" s="54" t="s">
        <v>119</v>
      </c>
      <c r="J1" s="24"/>
    </row>
    <row r="2" spans="1:10" x14ac:dyDescent="0.25">
      <c r="A2" s="58" t="s">
        <v>251</v>
      </c>
      <c r="B2" s="26" t="s">
        <v>101</v>
      </c>
      <c r="C2" s="25"/>
      <c r="D2" s="25"/>
      <c r="E2" s="25"/>
      <c r="F2" s="25"/>
      <c r="G2" s="25"/>
      <c r="H2" s="25"/>
      <c r="I2" s="55"/>
    </row>
    <row r="3" spans="1:10" x14ac:dyDescent="0.25">
      <c r="A3" s="58" t="s">
        <v>251</v>
      </c>
      <c r="B3" s="25" t="s">
        <v>97</v>
      </c>
      <c r="C3" s="25" t="s">
        <v>55</v>
      </c>
      <c r="D3" s="25">
        <v>2.5</v>
      </c>
      <c r="E3" s="25"/>
      <c r="F3" s="25"/>
      <c r="G3" s="25">
        <v>1</v>
      </c>
      <c r="H3" s="25">
        <v>4</v>
      </c>
      <c r="I3" s="55"/>
    </row>
    <row r="4" spans="1:10" x14ac:dyDescent="0.25">
      <c r="A4" s="58" t="s">
        <v>251</v>
      </c>
      <c r="B4" s="25" t="s">
        <v>98</v>
      </c>
      <c r="C4" s="25" t="s">
        <v>183</v>
      </c>
      <c r="D4" s="25">
        <v>0.6</v>
      </c>
      <c r="E4" s="25"/>
      <c r="F4" s="25"/>
      <c r="G4" s="25">
        <v>0.4</v>
      </c>
      <c r="H4" s="25">
        <v>1.4</v>
      </c>
      <c r="I4" s="55"/>
    </row>
    <row r="5" spans="1:10" x14ac:dyDescent="0.25">
      <c r="A5" s="58" t="s">
        <v>251</v>
      </c>
      <c r="B5" s="25" t="s">
        <v>99</v>
      </c>
      <c r="C5" s="25" t="s">
        <v>183</v>
      </c>
      <c r="D5" s="25">
        <v>0.2</v>
      </c>
      <c r="E5" s="25"/>
      <c r="F5" s="25"/>
      <c r="G5" s="25">
        <v>0.2</v>
      </c>
      <c r="H5" s="25">
        <v>0.7</v>
      </c>
      <c r="I5" s="55"/>
    </row>
    <row r="6" spans="1:10" ht="16.5" thickBot="1" x14ac:dyDescent="0.3">
      <c r="A6" s="59" t="s">
        <v>251</v>
      </c>
      <c r="B6" s="50" t="s">
        <v>100</v>
      </c>
      <c r="C6" s="50" t="s">
        <v>55</v>
      </c>
      <c r="D6" s="50">
        <v>3.6</v>
      </c>
      <c r="E6" s="50"/>
      <c r="F6" s="50"/>
      <c r="G6" s="50">
        <v>1.1000000000000001</v>
      </c>
      <c r="H6" s="50">
        <v>5</v>
      </c>
      <c r="I6" s="56"/>
    </row>
    <row r="7" spans="1:10" x14ac:dyDescent="0.25">
      <c r="A7" s="57" t="s">
        <v>251</v>
      </c>
      <c r="B7" s="73"/>
      <c r="C7" s="73"/>
      <c r="D7" s="73"/>
      <c r="E7" s="73"/>
      <c r="F7" s="73"/>
      <c r="G7" s="73"/>
      <c r="H7" s="73"/>
      <c r="I7" s="74"/>
    </row>
    <row r="8" spans="1:10" x14ac:dyDescent="0.25">
      <c r="A8" s="58" t="s">
        <v>251</v>
      </c>
      <c r="B8" s="75"/>
      <c r="C8" s="75"/>
      <c r="D8" s="75"/>
      <c r="E8" s="75"/>
      <c r="F8" s="75"/>
      <c r="G8" s="75"/>
      <c r="H8" s="75"/>
      <c r="I8" s="76"/>
    </row>
    <row r="9" spans="1:10" x14ac:dyDescent="0.25">
      <c r="A9" s="58" t="s">
        <v>251</v>
      </c>
      <c r="B9" s="75"/>
      <c r="C9" s="75"/>
      <c r="D9" s="75"/>
      <c r="E9" s="75"/>
      <c r="F9" s="75"/>
      <c r="G9" s="75"/>
      <c r="H9" s="75"/>
      <c r="I9" s="76"/>
    </row>
    <row r="10" spans="1:10" x14ac:dyDescent="0.25">
      <c r="A10" s="58" t="s">
        <v>251</v>
      </c>
      <c r="B10" s="75"/>
      <c r="C10" s="75"/>
      <c r="D10" s="75"/>
      <c r="E10" s="75"/>
      <c r="F10" s="75"/>
      <c r="G10" s="75"/>
      <c r="H10" s="75"/>
      <c r="I10" s="76"/>
    </row>
    <row r="11" spans="1:10" ht="16.5" thickBot="1" x14ac:dyDescent="0.3">
      <c r="A11" s="59" t="s">
        <v>251</v>
      </c>
      <c r="B11" s="77"/>
      <c r="C11" s="77"/>
      <c r="D11" s="77"/>
      <c r="E11" s="77"/>
      <c r="F11" s="77"/>
      <c r="G11" s="77"/>
      <c r="H11" s="77"/>
      <c r="I11" s="78"/>
    </row>
    <row r="12" spans="1:10" x14ac:dyDescent="0.25">
      <c r="A12" s="60" t="s">
        <v>102</v>
      </c>
      <c r="B12" s="69" t="s">
        <v>109</v>
      </c>
      <c r="C12" s="70"/>
      <c r="D12" s="70"/>
      <c r="E12" s="70"/>
      <c r="F12" s="70"/>
      <c r="G12" s="70"/>
      <c r="H12" s="70"/>
      <c r="I12" s="71"/>
    </row>
    <row r="13" spans="1:10" x14ac:dyDescent="0.25">
      <c r="A13" s="58" t="s">
        <v>102</v>
      </c>
      <c r="B13" s="25" t="s">
        <v>110</v>
      </c>
      <c r="C13" s="25" t="s">
        <v>55</v>
      </c>
      <c r="D13" s="25">
        <v>270</v>
      </c>
      <c r="E13" s="25"/>
      <c r="F13" s="25"/>
      <c r="G13" s="25"/>
      <c r="H13" s="25"/>
      <c r="I13" s="55"/>
    </row>
    <row r="14" spans="1:10" x14ac:dyDescent="0.25">
      <c r="A14" s="58" t="s">
        <v>102</v>
      </c>
      <c r="B14" s="25" t="s">
        <v>111</v>
      </c>
      <c r="C14" s="25" t="s">
        <v>55</v>
      </c>
      <c r="D14" s="25">
        <v>260</v>
      </c>
      <c r="E14" s="25"/>
      <c r="F14" s="25"/>
      <c r="G14" s="25"/>
      <c r="H14" s="25"/>
      <c r="I14" s="55"/>
    </row>
    <row r="15" spans="1:10" x14ac:dyDescent="0.25">
      <c r="A15" s="58" t="s">
        <v>102</v>
      </c>
      <c r="B15" s="25" t="s">
        <v>94</v>
      </c>
      <c r="C15" s="25" t="s">
        <v>55</v>
      </c>
      <c r="D15" s="25">
        <v>160</v>
      </c>
      <c r="E15" s="25"/>
      <c r="F15" s="25"/>
      <c r="G15" s="25"/>
      <c r="H15" s="25"/>
      <c r="I15" s="55"/>
    </row>
    <row r="16" spans="1:10" x14ac:dyDescent="0.25">
      <c r="A16" s="58" t="s">
        <v>102</v>
      </c>
      <c r="B16" s="25" t="s">
        <v>112</v>
      </c>
      <c r="C16" s="25" t="s">
        <v>55</v>
      </c>
      <c r="D16" s="25">
        <v>210</v>
      </c>
      <c r="E16" s="25"/>
      <c r="F16" s="25"/>
      <c r="G16" s="25"/>
      <c r="H16" s="25"/>
      <c r="I16" s="55"/>
    </row>
    <row r="17" spans="1:9" x14ac:dyDescent="0.25">
      <c r="A17" s="58" t="s">
        <v>102</v>
      </c>
      <c r="B17" s="25" t="s">
        <v>93</v>
      </c>
      <c r="C17" s="25" t="s">
        <v>55</v>
      </c>
      <c r="D17" s="25">
        <v>460</v>
      </c>
      <c r="E17" s="25"/>
      <c r="F17" s="25"/>
      <c r="G17" s="25"/>
      <c r="H17" s="25"/>
      <c r="I17" s="55"/>
    </row>
    <row r="18" spans="1:9" x14ac:dyDescent="0.25">
      <c r="A18" s="58" t="s">
        <v>102</v>
      </c>
      <c r="B18" s="25" t="s">
        <v>113</v>
      </c>
      <c r="C18" s="25" t="s">
        <v>55</v>
      </c>
      <c r="D18" s="25">
        <v>280</v>
      </c>
      <c r="E18" s="25"/>
      <c r="F18" s="25"/>
      <c r="G18" s="25"/>
      <c r="H18" s="25"/>
      <c r="I18" s="55"/>
    </row>
    <row r="19" spans="1:9" x14ac:dyDescent="0.25">
      <c r="A19" s="58" t="s">
        <v>102</v>
      </c>
      <c r="B19" s="25" t="s">
        <v>114</v>
      </c>
      <c r="C19" s="25" t="s">
        <v>55</v>
      </c>
      <c r="D19" s="25">
        <v>270</v>
      </c>
      <c r="E19" s="25"/>
      <c r="F19" s="25"/>
      <c r="G19" s="25"/>
      <c r="H19" s="25"/>
      <c r="I19" s="55"/>
    </row>
    <row r="20" spans="1:9" x14ac:dyDescent="0.25">
      <c r="A20" s="58" t="s">
        <v>102</v>
      </c>
      <c r="B20" s="25" t="s">
        <v>115</v>
      </c>
      <c r="C20" s="25" t="s">
        <v>55</v>
      </c>
      <c r="D20" s="25">
        <v>260</v>
      </c>
      <c r="E20" s="25"/>
      <c r="F20" s="25"/>
      <c r="G20" s="25"/>
      <c r="H20" s="25"/>
      <c r="I20" s="55"/>
    </row>
    <row r="21" spans="1:9" x14ac:dyDescent="0.25">
      <c r="A21" s="58" t="s">
        <v>102</v>
      </c>
      <c r="B21" s="26" t="s">
        <v>121</v>
      </c>
      <c r="C21" s="25"/>
      <c r="D21" s="25"/>
      <c r="E21" s="25"/>
      <c r="F21" s="25"/>
      <c r="G21" s="25"/>
      <c r="H21" s="25"/>
      <c r="I21" s="55"/>
    </row>
    <row r="22" spans="1:9" x14ac:dyDescent="0.25">
      <c r="A22" s="58" t="s">
        <v>102</v>
      </c>
      <c r="B22" s="25" t="s">
        <v>122</v>
      </c>
      <c r="C22" s="25" t="s">
        <v>55</v>
      </c>
      <c r="D22" s="25"/>
      <c r="E22" s="25"/>
      <c r="F22" s="25"/>
      <c r="G22" s="25">
        <v>180</v>
      </c>
      <c r="H22" s="25"/>
      <c r="I22" s="55"/>
    </row>
    <row r="23" spans="1:9" x14ac:dyDescent="0.25">
      <c r="A23" s="58" t="s">
        <v>102</v>
      </c>
      <c r="B23" s="25" t="s">
        <v>123</v>
      </c>
      <c r="C23" s="25" t="s">
        <v>55</v>
      </c>
      <c r="D23" s="25"/>
      <c r="E23" s="25"/>
      <c r="F23" s="25"/>
      <c r="G23" s="25">
        <v>500</v>
      </c>
      <c r="H23" s="25"/>
      <c r="I23" s="55"/>
    </row>
    <row r="24" spans="1:9" x14ac:dyDescent="0.25">
      <c r="A24" s="58" t="s">
        <v>102</v>
      </c>
      <c r="B24" s="25" t="s">
        <v>124</v>
      </c>
      <c r="C24" s="25" t="s">
        <v>55</v>
      </c>
      <c r="D24" s="25"/>
      <c r="E24" s="25"/>
      <c r="F24" s="25"/>
      <c r="G24" s="25">
        <v>230</v>
      </c>
      <c r="H24" s="25"/>
      <c r="I24" s="55"/>
    </row>
    <row r="25" spans="1:9" x14ac:dyDescent="0.25">
      <c r="A25" s="58" t="s">
        <v>102</v>
      </c>
      <c r="B25" s="25" t="s">
        <v>125</v>
      </c>
      <c r="C25" s="25" t="s">
        <v>55</v>
      </c>
      <c r="D25" s="25"/>
      <c r="E25" s="25"/>
      <c r="F25" s="25"/>
      <c r="G25" s="25">
        <v>310</v>
      </c>
      <c r="H25" s="25"/>
      <c r="I25" s="55"/>
    </row>
    <row r="26" spans="1:9" x14ac:dyDescent="0.25">
      <c r="A26" s="58" t="s">
        <v>102</v>
      </c>
      <c r="B26" s="25" t="s">
        <v>126</v>
      </c>
      <c r="C26" s="25" t="s">
        <v>55</v>
      </c>
      <c r="D26" s="25"/>
      <c r="E26" s="25"/>
      <c r="F26" s="25"/>
      <c r="G26" s="25">
        <v>230</v>
      </c>
      <c r="H26" s="25"/>
      <c r="I26" s="55"/>
    </row>
    <row r="27" spans="1:9" x14ac:dyDescent="0.25">
      <c r="A27" s="58" t="s">
        <v>102</v>
      </c>
      <c r="B27" s="25" t="s">
        <v>254</v>
      </c>
      <c r="C27" s="25" t="s">
        <v>55</v>
      </c>
      <c r="D27" s="25"/>
      <c r="E27" s="25"/>
      <c r="F27" s="25"/>
      <c r="G27" s="25">
        <v>250</v>
      </c>
      <c r="H27" s="25"/>
      <c r="I27" s="55"/>
    </row>
    <row r="28" spans="1:9" x14ac:dyDescent="0.25">
      <c r="A28" s="58" t="s">
        <v>102</v>
      </c>
      <c r="B28" s="26" t="s">
        <v>108</v>
      </c>
      <c r="C28" s="25"/>
      <c r="D28" s="25"/>
      <c r="E28" s="25"/>
      <c r="F28" s="25"/>
      <c r="G28" s="25"/>
      <c r="H28" s="25"/>
      <c r="I28" s="55"/>
    </row>
    <row r="29" spans="1:9" x14ac:dyDescent="0.25">
      <c r="A29" s="58" t="s">
        <v>102</v>
      </c>
      <c r="B29" s="25" t="s">
        <v>255</v>
      </c>
      <c r="C29" s="25" t="s">
        <v>55</v>
      </c>
      <c r="D29" s="25">
        <v>180</v>
      </c>
      <c r="E29" s="25">
        <v>180</v>
      </c>
      <c r="F29" s="25"/>
      <c r="G29" s="25">
        <v>460</v>
      </c>
      <c r="H29" s="25"/>
      <c r="I29" s="55"/>
    </row>
    <row r="30" spans="1:9" x14ac:dyDescent="0.25">
      <c r="A30" s="58" t="s">
        <v>102</v>
      </c>
      <c r="B30" s="25" t="s">
        <v>103</v>
      </c>
      <c r="C30" s="25" t="s">
        <v>55</v>
      </c>
      <c r="D30" s="25">
        <v>150</v>
      </c>
      <c r="E30" s="25"/>
      <c r="F30" s="25"/>
      <c r="G30" s="25">
        <v>50</v>
      </c>
      <c r="H30" s="25">
        <v>200</v>
      </c>
      <c r="I30" s="55">
        <v>20</v>
      </c>
    </row>
    <row r="31" spans="1:9" x14ac:dyDescent="0.25">
      <c r="A31" s="58" t="s">
        <v>102</v>
      </c>
      <c r="B31" s="25" t="s">
        <v>104</v>
      </c>
      <c r="C31" s="25" t="s">
        <v>55</v>
      </c>
      <c r="D31" s="25">
        <v>120</v>
      </c>
      <c r="E31" s="25"/>
      <c r="F31" s="25"/>
      <c r="G31" s="25">
        <v>50</v>
      </c>
      <c r="H31" s="25">
        <v>170</v>
      </c>
      <c r="I31" s="55">
        <v>50</v>
      </c>
    </row>
    <row r="32" spans="1:9" x14ac:dyDescent="0.25">
      <c r="A32" s="58" t="s">
        <v>102</v>
      </c>
      <c r="B32" s="25" t="s">
        <v>105</v>
      </c>
      <c r="C32" s="25" t="s">
        <v>55</v>
      </c>
      <c r="D32" s="25">
        <v>150</v>
      </c>
      <c r="E32" s="25"/>
      <c r="F32" s="25"/>
      <c r="G32" s="25">
        <v>50</v>
      </c>
      <c r="H32" s="25">
        <v>200</v>
      </c>
      <c r="I32" s="55">
        <v>20</v>
      </c>
    </row>
    <row r="33" spans="1:9" x14ac:dyDescent="0.25">
      <c r="A33" s="58" t="s">
        <v>102</v>
      </c>
      <c r="B33" s="25" t="s">
        <v>106</v>
      </c>
      <c r="C33" s="25" t="s">
        <v>55</v>
      </c>
      <c r="D33" s="25">
        <v>120</v>
      </c>
      <c r="E33" s="25"/>
      <c r="F33" s="25"/>
      <c r="G33" s="25">
        <v>0</v>
      </c>
      <c r="H33" s="25">
        <v>180</v>
      </c>
      <c r="I33" s="55">
        <v>60</v>
      </c>
    </row>
    <row r="34" spans="1:9" x14ac:dyDescent="0.25">
      <c r="A34" s="58" t="s">
        <v>102</v>
      </c>
      <c r="B34" s="25" t="s">
        <v>107</v>
      </c>
      <c r="C34" s="25" t="s">
        <v>55</v>
      </c>
      <c r="D34" s="25">
        <v>220</v>
      </c>
      <c r="E34" s="25"/>
      <c r="F34" s="25"/>
      <c r="G34" s="25">
        <v>0</v>
      </c>
      <c r="H34" s="25">
        <v>0</v>
      </c>
      <c r="I34" s="55">
        <v>70</v>
      </c>
    </row>
    <row r="35" spans="1:9" x14ac:dyDescent="0.25">
      <c r="A35" s="58" t="s">
        <v>102</v>
      </c>
      <c r="B35" s="50" t="s">
        <v>120</v>
      </c>
      <c r="C35" s="50" t="s">
        <v>55</v>
      </c>
      <c r="D35" s="50">
        <v>0</v>
      </c>
      <c r="E35" s="50"/>
      <c r="F35" s="50"/>
      <c r="G35" s="50">
        <v>0</v>
      </c>
      <c r="H35" s="50">
        <v>300</v>
      </c>
      <c r="I35" s="56">
        <v>100</v>
      </c>
    </row>
    <row r="36" spans="1:9" x14ac:dyDescent="0.25">
      <c r="A36" s="58" t="s">
        <v>102</v>
      </c>
      <c r="B36" s="91" t="s">
        <v>256</v>
      </c>
      <c r="C36" s="91" t="s">
        <v>55</v>
      </c>
      <c r="D36" s="91">
        <v>100</v>
      </c>
      <c r="E36" s="91"/>
      <c r="F36" s="91"/>
      <c r="G36" s="91"/>
      <c r="H36" s="91">
        <v>170</v>
      </c>
      <c r="I36" s="55">
        <v>60</v>
      </c>
    </row>
    <row r="37" spans="1:9" ht="16.5" thickBot="1" x14ac:dyDescent="0.3">
      <c r="A37" s="61" t="s">
        <v>102</v>
      </c>
      <c r="B37" s="91" t="s">
        <v>257</v>
      </c>
      <c r="C37" s="91" t="s">
        <v>55</v>
      </c>
      <c r="D37" s="91"/>
      <c r="E37" s="91"/>
      <c r="F37" s="91"/>
      <c r="G37" s="91">
        <v>80</v>
      </c>
      <c r="H37" s="91">
        <v>150</v>
      </c>
      <c r="I37" s="56">
        <v>60</v>
      </c>
    </row>
    <row r="38" spans="1:9" x14ac:dyDescent="0.25">
      <c r="A38" s="57" t="s">
        <v>102</v>
      </c>
      <c r="B38" s="73"/>
      <c r="C38" s="73"/>
      <c r="D38" s="73"/>
      <c r="E38" s="73"/>
      <c r="F38" s="73"/>
      <c r="G38" s="73"/>
      <c r="H38" s="73"/>
      <c r="I38" s="74"/>
    </row>
    <row r="39" spans="1:9" x14ac:dyDescent="0.25">
      <c r="A39" s="58" t="s">
        <v>102</v>
      </c>
      <c r="B39" s="75"/>
      <c r="C39" s="75"/>
      <c r="D39" s="75"/>
      <c r="E39" s="75"/>
      <c r="F39" s="75"/>
      <c r="G39" s="75"/>
      <c r="H39" s="75"/>
      <c r="I39" s="76"/>
    </row>
    <row r="40" spans="1:9" x14ac:dyDescent="0.25">
      <c r="A40" s="58" t="s">
        <v>102</v>
      </c>
      <c r="B40" s="75"/>
      <c r="C40" s="75"/>
      <c r="D40" s="75"/>
      <c r="E40" s="75"/>
      <c r="F40" s="75"/>
      <c r="G40" s="75"/>
      <c r="H40" s="75"/>
      <c r="I40" s="76"/>
    </row>
    <row r="41" spans="1:9" x14ac:dyDescent="0.25">
      <c r="A41" s="58" t="s">
        <v>102</v>
      </c>
      <c r="B41" s="75"/>
      <c r="C41" s="75"/>
      <c r="D41" s="75"/>
      <c r="E41" s="75"/>
      <c r="F41" s="75"/>
      <c r="G41" s="75"/>
      <c r="H41" s="75"/>
      <c r="I41" s="76"/>
    </row>
    <row r="42" spans="1:9" ht="16.5" thickBot="1" x14ac:dyDescent="0.3">
      <c r="A42" s="59" t="s">
        <v>102</v>
      </c>
      <c r="B42" s="77"/>
      <c r="C42" s="77"/>
      <c r="D42" s="77"/>
      <c r="E42" s="77"/>
      <c r="F42" s="77"/>
      <c r="G42" s="77"/>
      <c r="H42" s="77"/>
      <c r="I42" s="78"/>
    </row>
    <row r="43" spans="1:9" x14ac:dyDescent="0.25">
      <c r="A43" s="60" t="s">
        <v>244</v>
      </c>
      <c r="B43" s="69" t="s">
        <v>66</v>
      </c>
      <c r="C43" s="70"/>
      <c r="D43" s="70"/>
      <c r="E43" s="70"/>
      <c r="F43" s="70"/>
      <c r="G43" s="70"/>
      <c r="H43" s="70"/>
      <c r="I43" s="71"/>
    </row>
    <row r="44" spans="1:9" x14ac:dyDescent="0.25">
      <c r="A44" s="58" t="s">
        <v>244</v>
      </c>
      <c r="B44" s="25" t="s">
        <v>72</v>
      </c>
      <c r="C44" s="25" t="s">
        <v>55</v>
      </c>
      <c r="D44" s="25">
        <v>6.5</v>
      </c>
      <c r="E44" s="25"/>
      <c r="F44" s="25">
        <v>1.6</v>
      </c>
      <c r="G44" s="25">
        <v>4</v>
      </c>
      <c r="H44" s="25">
        <v>11</v>
      </c>
      <c r="I44" s="55"/>
    </row>
    <row r="45" spans="1:9" x14ac:dyDescent="0.25">
      <c r="A45" s="58" t="s">
        <v>244</v>
      </c>
      <c r="B45" s="25" t="s">
        <v>71</v>
      </c>
      <c r="C45" s="25" t="s">
        <v>55</v>
      </c>
      <c r="D45" s="25">
        <v>9.8000000000000007</v>
      </c>
      <c r="E45" s="25"/>
      <c r="F45" s="25">
        <v>2.9</v>
      </c>
      <c r="G45" s="25">
        <v>8.1999999999999993</v>
      </c>
      <c r="H45" s="25">
        <v>6.9</v>
      </c>
      <c r="I45" s="55"/>
    </row>
    <row r="46" spans="1:9" x14ac:dyDescent="0.25">
      <c r="A46" s="58" t="s">
        <v>244</v>
      </c>
      <c r="B46" s="25" t="s">
        <v>70</v>
      </c>
      <c r="C46" s="25" t="s">
        <v>55</v>
      </c>
      <c r="D46" s="25">
        <v>5.5</v>
      </c>
      <c r="E46" s="25"/>
      <c r="F46" s="25">
        <v>1.4</v>
      </c>
      <c r="G46" s="25">
        <v>3.2</v>
      </c>
      <c r="H46" s="25">
        <v>13.3</v>
      </c>
      <c r="I46" s="55"/>
    </row>
    <row r="47" spans="1:9" x14ac:dyDescent="0.25">
      <c r="A47" s="58" t="s">
        <v>244</v>
      </c>
      <c r="B47" s="25" t="s">
        <v>69</v>
      </c>
      <c r="C47" s="25" t="s">
        <v>55</v>
      </c>
      <c r="D47" s="25">
        <v>5</v>
      </c>
      <c r="E47" s="25"/>
      <c r="F47" s="25">
        <v>1.3</v>
      </c>
      <c r="G47" s="25">
        <v>3.8</v>
      </c>
      <c r="H47" s="25">
        <v>12.6</v>
      </c>
      <c r="I47" s="55"/>
    </row>
    <row r="48" spans="1:9" x14ac:dyDescent="0.25">
      <c r="A48" s="58" t="s">
        <v>244</v>
      </c>
      <c r="B48" s="25" t="s">
        <v>68</v>
      </c>
      <c r="C48" s="25" t="s">
        <v>55</v>
      </c>
      <c r="D48" s="25">
        <v>22</v>
      </c>
      <c r="E48" s="25"/>
      <c r="F48" s="25">
        <v>11.4</v>
      </c>
      <c r="G48" s="25">
        <v>18</v>
      </c>
      <c r="H48" s="25">
        <v>16</v>
      </c>
      <c r="I48" s="55"/>
    </row>
    <row r="49" spans="1:9" x14ac:dyDescent="0.25">
      <c r="A49" s="58" t="s">
        <v>244</v>
      </c>
      <c r="B49" s="26" t="s">
        <v>67</v>
      </c>
      <c r="C49" s="25"/>
      <c r="D49" s="25"/>
      <c r="E49" s="25"/>
      <c r="F49" s="25"/>
      <c r="G49" s="25"/>
      <c r="H49" s="25"/>
      <c r="I49" s="55"/>
    </row>
    <row r="50" spans="1:9" x14ac:dyDescent="0.25">
      <c r="A50" s="58" t="s">
        <v>244</v>
      </c>
      <c r="B50" s="25" t="s">
        <v>63</v>
      </c>
      <c r="C50" s="25" t="s">
        <v>55</v>
      </c>
      <c r="D50" s="25">
        <v>140</v>
      </c>
      <c r="E50" s="25"/>
      <c r="F50" s="25"/>
      <c r="G50" s="25">
        <v>9</v>
      </c>
      <c r="H50" s="25">
        <v>2</v>
      </c>
      <c r="I50" s="55"/>
    </row>
    <row r="51" spans="1:9" x14ac:dyDescent="0.25">
      <c r="A51" s="58" t="s">
        <v>244</v>
      </c>
      <c r="B51" s="25" t="s">
        <v>85</v>
      </c>
      <c r="C51" s="25" t="s">
        <v>55</v>
      </c>
      <c r="D51" s="25">
        <v>140</v>
      </c>
      <c r="E51" s="25"/>
      <c r="F51" s="25"/>
      <c r="G51" s="25"/>
      <c r="H51" s="25"/>
      <c r="I51" s="55"/>
    </row>
    <row r="52" spans="1:9" x14ac:dyDescent="0.25">
      <c r="A52" s="58" t="s">
        <v>244</v>
      </c>
      <c r="B52" s="25" t="s">
        <v>86</v>
      </c>
      <c r="C52" s="25" t="s">
        <v>55</v>
      </c>
      <c r="D52" s="25">
        <v>120</v>
      </c>
      <c r="E52" s="25"/>
      <c r="F52" s="25"/>
      <c r="G52" s="25"/>
      <c r="H52" s="25"/>
      <c r="I52" s="55"/>
    </row>
    <row r="53" spans="1:9" x14ac:dyDescent="0.25">
      <c r="A53" s="58" t="s">
        <v>244</v>
      </c>
      <c r="B53" s="25" t="s">
        <v>87</v>
      </c>
      <c r="C53" s="25" t="s">
        <v>55</v>
      </c>
      <c r="D53" s="25">
        <v>140</v>
      </c>
      <c r="E53" s="25"/>
      <c r="F53" s="25"/>
      <c r="G53" s="25"/>
      <c r="H53" s="25"/>
      <c r="I53" s="55"/>
    </row>
    <row r="54" spans="1:9" x14ac:dyDescent="0.25">
      <c r="A54" s="58" t="s">
        <v>244</v>
      </c>
      <c r="B54" s="25" t="s">
        <v>88</v>
      </c>
      <c r="C54" s="25" t="s">
        <v>55</v>
      </c>
      <c r="D54" s="25">
        <v>110</v>
      </c>
      <c r="E54" s="25"/>
      <c r="F54" s="25"/>
      <c r="G54" s="25">
        <v>30</v>
      </c>
      <c r="H54" s="25">
        <v>10</v>
      </c>
      <c r="I54" s="55"/>
    </row>
    <row r="55" spans="1:9" ht="16.5" thickBot="1" x14ac:dyDescent="0.3">
      <c r="A55" s="61" t="s">
        <v>244</v>
      </c>
      <c r="B55" s="50" t="s">
        <v>89</v>
      </c>
      <c r="C55" s="50" t="s">
        <v>55</v>
      </c>
      <c r="D55" s="50">
        <v>36</v>
      </c>
      <c r="E55" s="50"/>
      <c r="F55" s="50"/>
      <c r="G55" s="50">
        <v>28</v>
      </c>
      <c r="H55" s="50">
        <v>22</v>
      </c>
      <c r="I55" s="56"/>
    </row>
    <row r="56" spans="1:9" x14ac:dyDescent="0.25">
      <c r="A56" s="57" t="s">
        <v>244</v>
      </c>
      <c r="B56" s="73"/>
      <c r="C56" s="73"/>
      <c r="D56" s="73"/>
      <c r="E56" s="73"/>
      <c r="F56" s="73"/>
      <c r="G56" s="73"/>
      <c r="H56" s="73"/>
      <c r="I56" s="74"/>
    </row>
    <row r="57" spans="1:9" x14ac:dyDescent="0.25">
      <c r="A57" s="58" t="s">
        <v>244</v>
      </c>
      <c r="B57" s="75"/>
      <c r="C57" s="75"/>
      <c r="D57" s="75"/>
      <c r="E57" s="75"/>
      <c r="F57" s="75"/>
      <c r="G57" s="75"/>
      <c r="H57" s="75"/>
      <c r="I57" s="76"/>
    </row>
    <row r="58" spans="1:9" x14ac:dyDescent="0.25">
      <c r="A58" s="58" t="s">
        <v>244</v>
      </c>
      <c r="B58" s="75"/>
      <c r="C58" s="75"/>
      <c r="D58" s="75"/>
      <c r="E58" s="75"/>
      <c r="F58" s="75"/>
      <c r="G58" s="75"/>
      <c r="H58" s="75"/>
      <c r="I58" s="76"/>
    </row>
    <row r="59" spans="1:9" x14ac:dyDescent="0.25">
      <c r="A59" s="58" t="s">
        <v>244</v>
      </c>
      <c r="B59" s="75"/>
      <c r="C59" s="75"/>
      <c r="D59" s="75"/>
      <c r="E59" s="75"/>
      <c r="F59" s="75"/>
      <c r="G59" s="75"/>
      <c r="H59" s="75"/>
      <c r="I59" s="76"/>
    </row>
    <row r="60" spans="1:9" ht="16.5" thickBot="1" x14ac:dyDescent="0.3">
      <c r="A60" s="59" t="s">
        <v>244</v>
      </c>
      <c r="B60" s="77"/>
      <c r="C60" s="77"/>
      <c r="D60" s="77"/>
      <c r="E60" s="77"/>
      <c r="F60" s="77"/>
      <c r="G60" s="77"/>
      <c r="H60" s="77"/>
      <c r="I60" s="78"/>
    </row>
    <row r="61" spans="1:9" x14ac:dyDescent="0.25">
      <c r="A61" s="60" t="s">
        <v>245</v>
      </c>
      <c r="B61" s="69" t="s">
        <v>59</v>
      </c>
      <c r="C61" s="70"/>
      <c r="D61" s="70"/>
      <c r="E61" s="70"/>
      <c r="F61" s="70"/>
      <c r="G61" s="70"/>
      <c r="H61" s="70"/>
      <c r="I61" s="71"/>
    </row>
    <row r="62" spans="1:9" x14ac:dyDescent="0.25">
      <c r="A62" s="58" t="s">
        <v>245</v>
      </c>
      <c r="B62" s="25" t="s">
        <v>77</v>
      </c>
      <c r="C62" s="25" t="s">
        <v>55</v>
      </c>
      <c r="D62" s="25">
        <v>6.5</v>
      </c>
      <c r="E62" s="25"/>
      <c r="F62" s="25">
        <v>0.4</v>
      </c>
      <c r="G62" s="25">
        <v>3.2</v>
      </c>
      <c r="H62" s="25">
        <v>6</v>
      </c>
      <c r="I62" s="55"/>
    </row>
    <row r="63" spans="1:9" x14ac:dyDescent="0.25">
      <c r="A63" s="58" t="s">
        <v>245</v>
      </c>
      <c r="B63" s="25" t="s">
        <v>81</v>
      </c>
      <c r="C63" s="25" t="s">
        <v>55</v>
      </c>
      <c r="D63" s="25">
        <v>4.5</v>
      </c>
      <c r="E63" s="25"/>
      <c r="F63" s="25"/>
      <c r="G63" s="25">
        <v>2.5</v>
      </c>
      <c r="H63" s="25">
        <v>5</v>
      </c>
      <c r="I63" s="55"/>
    </row>
    <row r="64" spans="1:9" x14ac:dyDescent="0.25">
      <c r="A64" s="58" t="s">
        <v>245</v>
      </c>
      <c r="B64" s="25" t="s">
        <v>76</v>
      </c>
      <c r="C64" s="25" t="s">
        <v>55</v>
      </c>
      <c r="D64" s="25">
        <v>9</v>
      </c>
      <c r="E64" s="25"/>
      <c r="F64" s="25">
        <v>1</v>
      </c>
      <c r="G64" s="25">
        <v>4.8</v>
      </c>
      <c r="H64" s="25">
        <v>8.1</v>
      </c>
      <c r="I64" s="55"/>
    </row>
    <row r="65" spans="1:9" x14ac:dyDescent="0.25">
      <c r="A65" s="58" t="s">
        <v>245</v>
      </c>
      <c r="B65" s="25" t="s">
        <v>82</v>
      </c>
      <c r="C65" s="25" t="s">
        <v>55</v>
      </c>
      <c r="D65" s="25">
        <v>9.5</v>
      </c>
      <c r="E65" s="25"/>
      <c r="F65" s="25"/>
      <c r="G65" s="25">
        <v>4</v>
      </c>
      <c r="H65" s="25">
        <v>7.5</v>
      </c>
      <c r="I65" s="55"/>
    </row>
    <row r="66" spans="1:9" x14ac:dyDescent="0.25">
      <c r="A66" s="58" t="s">
        <v>245</v>
      </c>
      <c r="B66" s="25" t="s">
        <v>75</v>
      </c>
      <c r="C66" s="25" t="s">
        <v>55</v>
      </c>
      <c r="D66" s="25">
        <v>4</v>
      </c>
      <c r="E66" s="25" t="s">
        <v>60</v>
      </c>
      <c r="F66" s="25" t="s">
        <v>60</v>
      </c>
      <c r="G66" s="25">
        <v>1</v>
      </c>
      <c r="H66" s="25">
        <v>3</v>
      </c>
      <c r="I66" s="55"/>
    </row>
    <row r="67" spans="1:9" x14ac:dyDescent="0.25">
      <c r="A67" s="58" t="s">
        <v>245</v>
      </c>
      <c r="B67" s="25" t="s">
        <v>62</v>
      </c>
      <c r="C67" s="25" t="s">
        <v>55</v>
      </c>
      <c r="D67" s="25">
        <v>12</v>
      </c>
      <c r="E67" s="25"/>
      <c r="F67" s="25"/>
      <c r="G67" s="25">
        <v>5</v>
      </c>
      <c r="H67" s="25"/>
      <c r="I67" s="55"/>
    </row>
    <row r="68" spans="1:9" x14ac:dyDescent="0.25">
      <c r="A68" s="58" t="s">
        <v>245</v>
      </c>
      <c r="B68" s="26" t="s">
        <v>65</v>
      </c>
      <c r="C68" s="25"/>
      <c r="D68" s="25"/>
      <c r="E68" s="25"/>
      <c r="F68" s="25"/>
      <c r="G68" s="25"/>
      <c r="H68" s="25"/>
      <c r="I68" s="55"/>
    </row>
    <row r="69" spans="1:9" x14ac:dyDescent="0.25">
      <c r="A69" s="58" t="s">
        <v>245</v>
      </c>
      <c r="B69" s="25" t="s">
        <v>74</v>
      </c>
      <c r="C69" s="25" t="s">
        <v>55</v>
      </c>
      <c r="D69" s="25">
        <v>11</v>
      </c>
      <c r="E69" s="25" t="s">
        <v>60</v>
      </c>
      <c r="F69" s="25" t="s">
        <v>60</v>
      </c>
      <c r="G69" s="25">
        <v>4</v>
      </c>
      <c r="H69" s="25">
        <v>15.6</v>
      </c>
      <c r="I69" s="55"/>
    </row>
    <row r="70" spans="1:9" x14ac:dyDescent="0.25">
      <c r="A70" s="58" t="s">
        <v>245</v>
      </c>
      <c r="B70" s="25" t="s">
        <v>73</v>
      </c>
      <c r="C70" s="25" t="s">
        <v>55</v>
      </c>
      <c r="D70" s="25">
        <v>5</v>
      </c>
      <c r="E70" s="25" t="s">
        <v>60</v>
      </c>
      <c r="F70" s="25" t="s">
        <v>60</v>
      </c>
      <c r="G70" s="25">
        <v>3</v>
      </c>
      <c r="H70" s="25">
        <v>14</v>
      </c>
      <c r="I70" s="55"/>
    </row>
    <row r="71" spans="1:9" x14ac:dyDescent="0.25">
      <c r="A71" s="58" t="s">
        <v>245</v>
      </c>
      <c r="B71" s="26" t="s">
        <v>67</v>
      </c>
      <c r="C71" s="25"/>
      <c r="D71" s="25"/>
      <c r="E71" s="25"/>
      <c r="F71" s="25"/>
      <c r="G71" s="25"/>
      <c r="H71" s="25"/>
      <c r="I71" s="55"/>
    </row>
    <row r="72" spans="1:9" x14ac:dyDescent="0.25">
      <c r="A72" s="58" t="s">
        <v>245</v>
      </c>
      <c r="B72" s="25" t="s">
        <v>64</v>
      </c>
      <c r="C72" s="25" t="s">
        <v>55</v>
      </c>
      <c r="D72" s="25">
        <v>52</v>
      </c>
      <c r="E72" s="25"/>
      <c r="F72" s="25"/>
      <c r="G72" s="25">
        <v>5</v>
      </c>
      <c r="H72" s="25">
        <v>88</v>
      </c>
      <c r="I72" s="55"/>
    </row>
    <row r="73" spans="1:9" x14ac:dyDescent="0.25">
      <c r="A73" s="58" t="s">
        <v>245</v>
      </c>
      <c r="B73" s="25" t="s">
        <v>83</v>
      </c>
      <c r="C73" s="25" t="s">
        <v>55</v>
      </c>
      <c r="D73" s="25">
        <v>55</v>
      </c>
      <c r="E73" s="25"/>
      <c r="F73" s="25"/>
      <c r="G73" s="25">
        <v>25</v>
      </c>
      <c r="H73" s="25">
        <v>10</v>
      </c>
      <c r="I73" s="55"/>
    </row>
    <row r="74" spans="1:9" x14ac:dyDescent="0.25">
      <c r="A74" s="58" t="s">
        <v>245</v>
      </c>
      <c r="B74" s="25" t="s">
        <v>84</v>
      </c>
      <c r="C74" s="25" t="s">
        <v>55</v>
      </c>
      <c r="D74" s="25">
        <v>45</v>
      </c>
      <c r="E74" s="25"/>
      <c r="F74" s="25"/>
      <c r="G74" s="25">
        <v>13</v>
      </c>
      <c r="H74" s="25">
        <v>52</v>
      </c>
      <c r="I74" s="55"/>
    </row>
    <row r="75" spans="1:9" x14ac:dyDescent="0.25">
      <c r="A75" s="58" t="s">
        <v>245</v>
      </c>
      <c r="B75" s="72" t="s">
        <v>141</v>
      </c>
      <c r="C75" s="25"/>
      <c r="D75" s="25"/>
      <c r="E75" s="25"/>
      <c r="F75" s="25"/>
      <c r="G75" s="25"/>
      <c r="H75" s="25"/>
      <c r="I75" s="55"/>
    </row>
    <row r="76" spans="1:9" x14ac:dyDescent="0.25">
      <c r="A76" s="58" t="s">
        <v>245</v>
      </c>
      <c r="B76" s="72" t="s">
        <v>142</v>
      </c>
      <c r="C76" s="25"/>
      <c r="D76" s="25"/>
      <c r="E76" s="25"/>
      <c r="F76" s="25"/>
      <c r="G76" s="25"/>
      <c r="H76" s="25"/>
      <c r="I76" s="55"/>
    </row>
    <row r="77" spans="1:9" x14ac:dyDescent="0.25">
      <c r="A77" s="58" t="s">
        <v>245</v>
      </c>
      <c r="B77" s="25" t="s">
        <v>79</v>
      </c>
      <c r="C77" s="25" t="s">
        <v>55</v>
      </c>
      <c r="D77" s="25">
        <v>7.4</v>
      </c>
      <c r="E77" s="25">
        <v>0.2</v>
      </c>
      <c r="F77" s="25">
        <v>0.7</v>
      </c>
      <c r="G77" s="25">
        <v>2.2999999999999998</v>
      </c>
      <c r="H77" s="25">
        <v>7.8</v>
      </c>
      <c r="I77" s="55"/>
    </row>
    <row r="78" spans="1:9" ht="19.5" x14ac:dyDescent="0.25">
      <c r="A78" s="58" t="s">
        <v>245</v>
      </c>
      <c r="B78" s="25" t="s">
        <v>90</v>
      </c>
      <c r="C78" s="25" t="s">
        <v>183</v>
      </c>
      <c r="D78" s="25">
        <v>4.3</v>
      </c>
      <c r="E78" s="25">
        <v>0.1</v>
      </c>
      <c r="F78" s="25">
        <v>0.4</v>
      </c>
      <c r="G78" s="25">
        <v>1.3</v>
      </c>
      <c r="H78" s="25">
        <v>4.5</v>
      </c>
      <c r="I78" s="55"/>
    </row>
    <row r="79" spans="1:9" ht="19.5" x14ac:dyDescent="0.25">
      <c r="A79" s="58" t="s">
        <v>245</v>
      </c>
      <c r="B79" s="25" t="s">
        <v>91</v>
      </c>
      <c r="C79" s="25" t="s">
        <v>183</v>
      </c>
      <c r="D79" s="25">
        <v>5</v>
      </c>
      <c r="E79" s="25"/>
      <c r="F79" s="25"/>
      <c r="G79" s="25">
        <v>0.3</v>
      </c>
      <c r="H79" s="25">
        <v>3</v>
      </c>
      <c r="I79" s="55"/>
    </row>
    <row r="80" spans="1:9" ht="19.5" x14ac:dyDescent="0.25">
      <c r="A80" s="58" t="s">
        <v>245</v>
      </c>
      <c r="B80" s="25" t="s">
        <v>92</v>
      </c>
      <c r="C80" s="25" t="s">
        <v>183</v>
      </c>
      <c r="D80" s="25">
        <v>53.3</v>
      </c>
      <c r="E80" s="25"/>
      <c r="F80" s="25">
        <v>0.6</v>
      </c>
      <c r="G80" s="25">
        <v>3</v>
      </c>
      <c r="H80" s="25">
        <v>12</v>
      </c>
      <c r="I80" s="55"/>
    </row>
    <row r="81" spans="1:9" x14ac:dyDescent="0.25">
      <c r="A81" s="58" t="s">
        <v>245</v>
      </c>
      <c r="B81" s="25" t="s">
        <v>61</v>
      </c>
      <c r="C81" s="25" t="s">
        <v>183</v>
      </c>
      <c r="D81" s="25">
        <v>0.2</v>
      </c>
      <c r="E81" s="25"/>
      <c r="F81" s="25"/>
      <c r="G81" s="25">
        <v>0.2</v>
      </c>
      <c r="H81" s="25">
        <v>0.7</v>
      </c>
      <c r="I81" s="55"/>
    </row>
    <row r="82" spans="1:9" ht="16.5" thickBot="1" x14ac:dyDescent="0.3">
      <c r="A82" s="61" t="s">
        <v>245</v>
      </c>
      <c r="B82" s="50" t="s">
        <v>78</v>
      </c>
      <c r="C82" s="50" t="s">
        <v>55</v>
      </c>
      <c r="D82" s="50">
        <v>6.4</v>
      </c>
      <c r="E82" s="50">
        <v>2.6</v>
      </c>
      <c r="F82" s="50"/>
      <c r="G82" s="50">
        <v>1</v>
      </c>
      <c r="H82" s="50">
        <v>6</v>
      </c>
      <c r="I82" s="56"/>
    </row>
    <row r="83" spans="1:9" x14ac:dyDescent="0.25">
      <c r="A83" s="57" t="s">
        <v>245</v>
      </c>
      <c r="B83" s="73"/>
      <c r="C83" s="73"/>
      <c r="D83" s="73"/>
      <c r="E83" s="73"/>
      <c r="F83" s="73"/>
      <c r="G83" s="73"/>
      <c r="H83" s="73"/>
      <c r="I83" s="74"/>
    </row>
    <row r="84" spans="1:9" x14ac:dyDescent="0.25">
      <c r="A84" s="58" t="s">
        <v>245</v>
      </c>
      <c r="B84" s="75"/>
      <c r="C84" s="75"/>
      <c r="D84" s="75"/>
      <c r="E84" s="75"/>
      <c r="F84" s="75"/>
      <c r="G84" s="75"/>
      <c r="H84" s="75"/>
      <c r="I84" s="76"/>
    </row>
    <row r="85" spans="1:9" x14ac:dyDescent="0.25">
      <c r="A85" s="58" t="s">
        <v>245</v>
      </c>
      <c r="B85" s="75"/>
      <c r="C85" s="75"/>
      <c r="D85" s="75"/>
      <c r="E85" s="75"/>
      <c r="F85" s="75"/>
      <c r="G85" s="75"/>
      <c r="H85" s="75"/>
      <c r="I85" s="76"/>
    </row>
    <row r="86" spans="1:9" x14ac:dyDescent="0.25">
      <c r="A86" s="58" t="s">
        <v>245</v>
      </c>
      <c r="B86" s="75"/>
      <c r="C86" s="75"/>
      <c r="D86" s="75"/>
      <c r="E86" s="75"/>
      <c r="F86" s="75"/>
      <c r="G86" s="75"/>
      <c r="H86" s="75"/>
      <c r="I86" s="76"/>
    </row>
    <row r="87" spans="1:9" ht="16.5" thickBot="1" x14ac:dyDescent="0.3">
      <c r="A87" s="59" t="s">
        <v>245</v>
      </c>
      <c r="B87" s="77"/>
      <c r="C87" s="77"/>
      <c r="D87" s="77"/>
      <c r="E87" s="77"/>
      <c r="F87" s="77"/>
      <c r="G87" s="77"/>
      <c r="H87" s="77"/>
      <c r="I87" s="78"/>
    </row>
    <row r="88" spans="1:9" x14ac:dyDescent="0.25">
      <c r="A88" s="57" t="s">
        <v>246</v>
      </c>
      <c r="B88" s="73"/>
      <c r="C88" s="73"/>
      <c r="D88" s="73"/>
      <c r="E88" s="73"/>
      <c r="F88" s="73"/>
      <c r="G88" s="73"/>
      <c r="H88" s="73"/>
      <c r="I88" s="74"/>
    </row>
    <row r="89" spans="1:9" x14ac:dyDescent="0.25">
      <c r="A89" s="58" t="s">
        <v>246</v>
      </c>
      <c r="B89" s="75"/>
      <c r="C89" s="75"/>
      <c r="D89" s="75"/>
      <c r="E89" s="75"/>
      <c r="F89" s="75"/>
      <c r="G89" s="75"/>
      <c r="H89" s="75"/>
      <c r="I89" s="76"/>
    </row>
    <row r="90" spans="1:9" x14ac:dyDescent="0.25">
      <c r="A90" s="58" t="s">
        <v>246</v>
      </c>
      <c r="B90" s="75"/>
      <c r="C90" s="75"/>
      <c r="D90" s="75"/>
      <c r="E90" s="75"/>
      <c r="F90" s="75"/>
      <c r="G90" s="75"/>
      <c r="H90" s="75"/>
      <c r="I90" s="76"/>
    </row>
    <row r="91" spans="1:9" x14ac:dyDescent="0.25">
      <c r="A91" s="58" t="s">
        <v>246</v>
      </c>
      <c r="B91" s="75"/>
      <c r="C91" s="75"/>
      <c r="D91" s="75"/>
      <c r="E91" s="75"/>
      <c r="F91" s="75"/>
      <c r="G91" s="75"/>
      <c r="H91" s="75"/>
      <c r="I91" s="76"/>
    </row>
    <row r="92" spans="1:9" ht="16.5" thickBot="1" x14ac:dyDescent="0.3">
      <c r="A92" s="59" t="s">
        <v>246</v>
      </c>
      <c r="B92" s="77"/>
      <c r="C92" s="77"/>
      <c r="D92" s="77"/>
      <c r="E92" s="77"/>
      <c r="F92" s="77"/>
      <c r="G92" s="77"/>
      <c r="H92" s="77"/>
      <c r="I92" s="78"/>
    </row>
    <row r="93" spans="1:9" x14ac:dyDescent="0.25">
      <c r="A93" s="57" t="s">
        <v>247</v>
      </c>
      <c r="B93" s="73"/>
      <c r="C93" s="73"/>
      <c r="D93" s="73"/>
      <c r="E93" s="73"/>
      <c r="F93" s="73"/>
      <c r="G93" s="73"/>
      <c r="H93" s="73"/>
      <c r="I93" s="74"/>
    </row>
    <row r="94" spans="1:9" x14ac:dyDescent="0.25">
      <c r="A94" s="58" t="s">
        <v>247</v>
      </c>
      <c r="B94" s="75"/>
      <c r="C94" s="75"/>
      <c r="D94" s="75"/>
      <c r="E94" s="75"/>
      <c r="F94" s="75"/>
      <c r="G94" s="75"/>
      <c r="H94" s="75"/>
      <c r="I94" s="76"/>
    </row>
    <row r="95" spans="1:9" x14ac:dyDescent="0.25">
      <c r="A95" s="58" t="s">
        <v>247</v>
      </c>
      <c r="B95" s="75"/>
      <c r="C95" s="75"/>
      <c r="D95" s="75"/>
      <c r="E95" s="75"/>
      <c r="F95" s="75"/>
      <c r="G95" s="75"/>
      <c r="H95" s="75"/>
      <c r="I95" s="76"/>
    </row>
    <row r="96" spans="1:9" x14ac:dyDescent="0.25">
      <c r="A96" s="58" t="s">
        <v>247</v>
      </c>
      <c r="B96" s="75"/>
      <c r="C96" s="75"/>
      <c r="D96" s="75"/>
      <c r="E96" s="75"/>
      <c r="F96" s="75"/>
      <c r="G96" s="75"/>
      <c r="H96" s="75"/>
      <c r="I96" s="76"/>
    </row>
    <row r="97" spans="1:9" ht="16.5" thickBot="1" x14ac:dyDescent="0.3">
      <c r="A97" s="59" t="s">
        <v>247</v>
      </c>
      <c r="B97" s="77"/>
      <c r="C97" s="77"/>
      <c r="D97" s="77"/>
      <c r="E97" s="77"/>
      <c r="F97" s="77"/>
      <c r="G97" s="77"/>
      <c r="H97" s="77"/>
      <c r="I97" s="78"/>
    </row>
    <row r="98" spans="1:9" x14ac:dyDescent="0.25">
      <c r="A98" s="57" t="s">
        <v>248</v>
      </c>
      <c r="B98" s="73"/>
      <c r="C98" s="73"/>
      <c r="D98" s="73"/>
      <c r="E98" s="73"/>
      <c r="F98" s="73"/>
      <c r="G98" s="73"/>
      <c r="H98" s="73"/>
      <c r="I98" s="74"/>
    </row>
    <row r="99" spans="1:9" x14ac:dyDescent="0.25">
      <c r="A99" s="58" t="s">
        <v>248</v>
      </c>
      <c r="B99" s="75"/>
      <c r="C99" s="75"/>
      <c r="D99" s="75"/>
      <c r="E99" s="75"/>
      <c r="F99" s="75"/>
      <c r="G99" s="75"/>
      <c r="H99" s="75"/>
      <c r="I99" s="76"/>
    </row>
    <row r="100" spans="1:9" x14ac:dyDescent="0.25">
      <c r="A100" s="58" t="s">
        <v>248</v>
      </c>
      <c r="B100" s="75"/>
      <c r="C100" s="75"/>
      <c r="D100" s="75"/>
      <c r="E100" s="75"/>
      <c r="F100" s="75"/>
      <c r="G100" s="75"/>
      <c r="H100" s="75"/>
      <c r="I100" s="76"/>
    </row>
    <row r="101" spans="1:9" x14ac:dyDescent="0.25">
      <c r="A101" s="58" t="s">
        <v>248</v>
      </c>
      <c r="B101" s="75"/>
      <c r="C101" s="75"/>
      <c r="D101" s="75"/>
      <c r="E101" s="75"/>
      <c r="F101" s="75"/>
      <c r="G101" s="75"/>
      <c r="H101" s="75"/>
      <c r="I101" s="76"/>
    </row>
    <row r="102" spans="1:9" ht="16.5" thickBot="1" x14ac:dyDescent="0.3">
      <c r="A102" s="59" t="s">
        <v>248</v>
      </c>
      <c r="B102" s="77"/>
      <c r="C102" s="77"/>
      <c r="D102" s="77"/>
      <c r="E102" s="77"/>
      <c r="F102" s="77"/>
      <c r="G102" s="77"/>
      <c r="H102" s="77"/>
      <c r="I102" s="78"/>
    </row>
    <row r="103" spans="1:9" x14ac:dyDescent="0.25">
      <c r="A103" s="60" t="s">
        <v>249</v>
      </c>
      <c r="B103" s="69" t="s">
        <v>127</v>
      </c>
      <c r="C103" s="70"/>
      <c r="D103" s="70"/>
      <c r="E103" s="70"/>
      <c r="F103" s="70"/>
      <c r="G103" s="70"/>
      <c r="H103" s="70"/>
      <c r="I103" s="71"/>
    </row>
    <row r="104" spans="1:9" x14ac:dyDescent="0.25">
      <c r="A104" s="58" t="s">
        <v>249</v>
      </c>
      <c r="B104" s="25" t="s">
        <v>129</v>
      </c>
      <c r="C104" s="25" t="s">
        <v>130</v>
      </c>
      <c r="D104" s="25">
        <v>3</v>
      </c>
      <c r="E104" s="25"/>
      <c r="F104" s="25"/>
      <c r="G104" s="25"/>
      <c r="H104" s="25"/>
      <c r="I104" s="55"/>
    </row>
    <row r="105" spans="1:9" x14ac:dyDescent="0.25">
      <c r="A105" s="58" t="s">
        <v>249</v>
      </c>
      <c r="B105" s="25" t="s">
        <v>128</v>
      </c>
      <c r="C105" s="25" t="s">
        <v>130</v>
      </c>
      <c r="D105" s="25">
        <v>6</v>
      </c>
      <c r="E105" s="24"/>
      <c r="F105" s="25"/>
      <c r="G105" s="25"/>
      <c r="H105" s="25"/>
      <c r="I105" s="55"/>
    </row>
    <row r="106" spans="1:9" x14ac:dyDescent="0.25">
      <c r="A106" s="58" t="s">
        <v>249</v>
      </c>
      <c r="B106" s="25" t="s">
        <v>184</v>
      </c>
      <c r="C106" s="25" t="s">
        <v>130</v>
      </c>
      <c r="D106" s="25">
        <v>6</v>
      </c>
      <c r="E106" s="25"/>
      <c r="F106" s="25"/>
      <c r="G106" s="25"/>
      <c r="H106" s="25"/>
      <c r="I106" s="55"/>
    </row>
    <row r="107" spans="1:9" x14ac:dyDescent="0.25">
      <c r="A107" s="58" t="s">
        <v>249</v>
      </c>
      <c r="B107" s="25" t="s">
        <v>185</v>
      </c>
      <c r="C107" s="25" t="s">
        <v>130</v>
      </c>
      <c r="D107" s="25">
        <v>13</v>
      </c>
      <c r="E107" s="25"/>
      <c r="F107" s="25"/>
      <c r="G107" s="25"/>
      <c r="H107" s="25"/>
      <c r="I107" s="55"/>
    </row>
    <row r="108" spans="1:9" x14ac:dyDescent="0.25">
      <c r="A108" s="58" t="s">
        <v>249</v>
      </c>
      <c r="B108" s="25" t="s">
        <v>132</v>
      </c>
      <c r="C108" s="25" t="s">
        <v>130</v>
      </c>
      <c r="D108" s="25">
        <v>10</v>
      </c>
      <c r="E108" s="25"/>
      <c r="F108" s="25"/>
      <c r="G108" s="25"/>
      <c r="H108" s="25"/>
      <c r="I108" s="55"/>
    </row>
    <row r="109" spans="1:9" x14ac:dyDescent="0.25">
      <c r="A109" s="58" t="s">
        <v>249</v>
      </c>
      <c r="B109" s="25" t="s">
        <v>131</v>
      </c>
      <c r="C109" s="25" t="s">
        <v>130</v>
      </c>
      <c r="D109" s="25">
        <v>19</v>
      </c>
      <c r="E109" s="25"/>
      <c r="F109" s="25"/>
      <c r="G109" s="25"/>
      <c r="H109" s="25"/>
      <c r="I109" s="55"/>
    </row>
    <row r="110" spans="1:9" x14ac:dyDescent="0.25">
      <c r="A110" s="58" t="s">
        <v>249</v>
      </c>
      <c r="B110" s="25" t="s">
        <v>186</v>
      </c>
      <c r="C110" s="25" t="s">
        <v>130</v>
      </c>
      <c r="D110" s="25">
        <v>13</v>
      </c>
      <c r="E110" s="25"/>
      <c r="F110" s="25"/>
      <c r="G110" s="25"/>
      <c r="H110" s="25"/>
      <c r="I110" s="55"/>
    </row>
    <row r="111" spans="1:9" x14ac:dyDescent="0.25">
      <c r="A111" s="58" t="s">
        <v>249</v>
      </c>
      <c r="B111" s="25" t="s">
        <v>187</v>
      </c>
      <c r="C111" s="25" t="s">
        <v>130</v>
      </c>
      <c r="D111" s="25">
        <v>26</v>
      </c>
      <c r="E111" s="25"/>
      <c r="F111" s="25"/>
      <c r="G111" s="25"/>
      <c r="H111" s="25"/>
      <c r="I111" s="55"/>
    </row>
    <row r="112" spans="1:9" x14ac:dyDescent="0.25">
      <c r="A112" s="58" t="s">
        <v>249</v>
      </c>
      <c r="B112" s="25" t="s">
        <v>188</v>
      </c>
      <c r="C112" s="25" t="s">
        <v>130</v>
      </c>
      <c r="D112" s="25">
        <v>16</v>
      </c>
      <c r="E112" s="25"/>
      <c r="F112" s="25"/>
      <c r="G112" s="25"/>
      <c r="H112" s="25"/>
      <c r="I112" s="55"/>
    </row>
    <row r="113" spans="1:9" x14ac:dyDescent="0.25">
      <c r="A113" s="58" t="s">
        <v>249</v>
      </c>
      <c r="B113" s="25" t="s">
        <v>189</v>
      </c>
      <c r="C113" s="25" t="s">
        <v>130</v>
      </c>
      <c r="D113" s="25">
        <v>32</v>
      </c>
      <c r="E113" s="25"/>
      <c r="F113" s="25"/>
      <c r="G113" s="25"/>
      <c r="H113" s="25"/>
      <c r="I113" s="55"/>
    </row>
    <row r="114" spans="1:9" x14ac:dyDescent="0.25">
      <c r="A114" s="58" t="s">
        <v>249</v>
      </c>
      <c r="B114" s="25" t="s">
        <v>190</v>
      </c>
      <c r="C114" s="25" t="s">
        <v>130</v>
      </c>
      <c r="D114" s="25">
        <v>19</v>
      </c>
      <c r="E114" s="25"/>
      <c r="F114" s="25"/>
      <c r="G114" s="25"/>
      <c r="H114" s="25"/>
      <c r="I114" s="55"/>
    </row>
    <row r="115" spans="1:9" x14ac:dyDescent="0.25">
      <c r="A115" s="58" t="s">
        <v>249</v>
      </c>
      <c r="B115" s="25" t="s">
        <v>191</v>
      </c>
      <c r="C115" s="25" t="s">
        <v>130</v>
      </c>
      <c r="D115" s="25">
        <v>38</v>
      </c>
      <c r="E115" s="25"/>
      <c r="F115" s="25"/>
      <c r="G115" s="25"/>
      <c r="H115" s="25"/>
      <c r="I115" s="55"/>
    </row>
    <row r="116" spans="1:9" x14ac:dyDescent="0.25">
      <c r="A116" s="58" t="s">
        <v>249</v>
      </c>
      <c r="B116" s="25" t="s">
        <v>134</v>
      </c>
      <c r="C116" s="25" t="s">
        <v>130</v>
      </c>
      <c r="D116" s="25">
        <v>22</v>
      </c>
      <c r="E116" s="25"/>
      <c r="F116" s="25"/>
      <c r="G116" s="25"/>
      <c r="H116" s="25"/>
      <c r="I116" s="55"/>
    </row>
    <row r="117" spans="1:9" x14ac:dyDescent="0.25">
      <c r="A117" s="58" t="s">
        <v>249</v>
      </c>
      <c r="B117" s="25" t="s">
        <v>133</v>
      </c>
      <c r="C117" s="25" t="s">
        <v>130</v>
      </c>
      <c r="D117" s="25">
        <v>45</v>
      </c>
      <c r="E117" s="25"/>
      <c r="F117" s="25"/>
      <c r="G117" s="25"/>
      <c r="H117" s="25"/>
      <c r="I117" s="55"/>
    </row>
    <row r="118" spans="1:9" x14ac:dyDescent="0.25">
      <c r="A118" s="58" t="s">
        <v>249</v>
      </c>
      <c r="B118" s="25" t="s">
        <v>192</v>
      </c>
      <c r="C118" s="25" t="s">
        <v>130</v>
      </c>
      <c r="D118" s="25">
        <v>26</v>
      </c>
      <c r="E118" s="25"/>
      <c r="F118" s="25"/>
      <c r="G118" s="25"/>
      <c r="H118" s="25"/>
      <c r="I118" s="55"/>
    </row>
    <row r="119" spans="1:9" x14ac:dyDescent="0.25">
      <c r="A119" s="58" t="s">
        <v>249</v>
      </c>
      <c r="B119" s="25" t="s">
        <v>193</v>
      </c>
      <c r="C119" s="25" t="s">
        <v>130</v>
      </c>
      <c r="D119" s="25">
        <v>51</v>
      </c>
      <c r="E119" s="25"/>
      <c r="F119" s="25"/>
      <c r="G119" s="25"/>
      <c r="H119" s="25"/>
      <c r="I119" s="55"/>
    </row>
    <row r="120" spans="1:9" x14ac:dyDescent="0.25">
      <c r="A120" s="58" t="s">
        <v>249</v>
      </c>
      <c r="B120" s="25" t="s">
        <v>194</v>
      </c>
      <c r="C120" s="25" t="s">
        <v>130</v>
      </c>
      <c r="D120" s="25">
        <v>29</v>
      </c>
      <c r="E120" s="25"/>
      <c r="F120" s="25"/>
      <c r="G120" s="25"/>
      <c r="H120" s="25"/>
      <c r="I120" s="55"/>
    </row>
    <row r="121" spans="1:9" x14ac:dyDescent="0.25">
      <c r="A121" s="58" t="s">
        <v>249</v>
      </c>
      <c r="B121" s="25" t="s">
        <v>195</v>
      </c>
      <c r="C121" s="25" t="s">
        <v>130</v>
      </c>
      <c r="D121" s="25">
        <v>58</v>
      </c>
      <c r="E121" s="25"/>
      <c r="F121" s="25"/>
      <c r="G121" s="25"/>
      <c r="H121" s="25"/>
      <c r="I121" s="55"/>
    </row>
    <row r="122" spans="1:9" x14ac:dyDescent="0.25">
      <c r="A122" s="58" t="s">
        <v>249</v>
      </c>
      <c r="B122" s="25" t="s">
        <v>196</v>
      </c>
      <c r="C122" s="25" t="s">
        <v>130</v>
      </c>
      <c r="D122" s="25">
        <v>32</v>
      </c>
      <c r="E122" s="25"/>
      <c r="F122" s="25"/>
      <c r="G122" s="25"/>
      <c r="H122" s="25"/>
      <c r="I122" s="55"/>
    </row>
    <row r="123" spans="1:9" ht="16.5" thickBot="1" x14ac:dyDescent="0.3">
      <c r="A123" s="61" t="s">
        <v>249</v>
      </c>
      <c r="B123" s="50" t="s">
        <v>197</v>
      </c>
      <c r="C123" s="50" t="s">
        <v>130</v>
      </c>
      <c r="D123" s="50">
        <v>64</v>
      </c>
      <c r="E123" s="50"/>
      <c r="F123" s="50"/>
      <c r="G123" s="50"/>
      <c r="H123" s="50"/>
      <c r="I123" s="56"/>
    </row>
    <row r="124" spans="1:9" x14ac:dyDescent="0.25">
      <c r="A124" s="57" t="s">
        <v>249</v>
      </c>
      <c r="B124" s="73"/>
      <c r="C124" s="73"/>
      <c r="D124" s="73"/>
      <c r="E124" s="73"/>
      <c r="F124" s="73"/>
      <c r="G124" s="73"/>
      <c r="H124" s="73"/>
      <c r="I124" s="74"/>
    </row>
    <row r="125" spans="1:9" x14ac:dyDescent="0.25">
      <c r="A125" s="58" t="s">
        <v>249</v>
      </c>
      <c r="B125" s="75"/>
      <c r="C125" s="75"/>
      <c r="D125" s="75"/>
      <c r="E125" s="75"/>
      <c r="F125" s="75"/>
      <c r="G125" s="75"/>
      <c r="H125" s="75"/>
      <c r="I125" s="76"/>
    </row>
    <row r="126" spans="1:9" x14ac:dyDescent="0.25">
      <c r="A126" s="58" t="s">
        <v>249</v>
      </c>
      <c r="B126" s="75"/>
      <c r="C126" s="75"/>
      <c r="D126" s="75"/>
      <c r="E126" s="75"/>
      <c r="F126" s="75"/>
      <c r="G126" s="75"/>
      <c r="H126" s="75"/>
      <c r="I126" s="76"/>
    </row>
    <row r="127" spans="1:9" x14ac:dyDescent="0.25">
      <c r="A127" s="58" t="s">
        <v>249</v>
      </c>
      <c r="B127" s="75"/>
      <c r="C127" s="75"/>
      <c r="D127" s="75"/>
      <c r="E127" s="75"/>
      <c r="F127" s="75"/>
      <c r="G127" s="75"/>
      <c r="H127" s="75"/>
      <c r="I127" s="76"/>
    </row>
    <row r="128" spans="1:9" ht="16.5" thickBot="1" x14ac:dyDescent="0.3">
      <c r="A128" s="59" t="s">
        <v>249</v>
      </c>
      <c r="B128" s="77"/>
      <c r="C128" s="77"/>
      <c r="D128" s="77"/>
      <c r="E128" s="77"/>
      <c r="F128" s="77"/>
      <c r="G128" s="77"/>
      <c r="H128" s="77"/>
      <c r="I128" s="78"/>
    </row>
    <row r="129" spans="1:9" x14ac:dyDescent="0.25">
      <c r="A129" s="57" t="s">
        <v>250</v>
      </c>
      <c r="B129" s="73"/>
      <c r="C129" s="73"/>
      <c r="D129" s="73"/>
      <c r="E129" s="73"/>
      <c r="F129" s="73"/>
      <c r="G129" s="73"/>
      <c r="H129" s="73"/>
      <c r="I129" s="74"/>
    </row>
    <row r="130" spans="1:9" x14ac:dyDescent="0.25">
      <c r="A130" s="58" t="s">
        <v>250</v>
      </c>
      <c r="B130" s="75"/>
      <c r="C130" s="75"/>
      <c r="D130" s="75"/>
      <c r="E130" s="75"/>
      <c r="F130" s="75"/>
      <c r="G130" s="75"/>
      <c r="H130" s="75"/>
      <c r="I130" s="76"/>
    </row>
    <row r="131" spans="1:9" x14ac:dyDescent="0.25">
      <c r="A131" s="58" t="s">
        <v>250</v>
      </c>
      <c r="B131" s="75"/>
      <c r="C131" s="75"/>
      <c r="D131" s="75"/>
      <c r="E131" s="75"/>
      <c r="F131" s="75"/>
      <c r="G131" s="75"/>
      <c r="H131" s="75"/>
      <c r="I131" s="76"/>
    </row>
    <row r="132" spans="1:9" x14ac:dyDescent="0.25">
      <c r="A132" s="58" t="s">
        <v>250</v>
      </c>
      <c r="B132" s="75"/>
      <c r="C132" s="75"/>
      <c r="D132" s="75"/>
      <c r="E132" s="75"/>
      <c r="F132" s="75"/>
      <c r="G132" s="75"/>
      <c r="H132" s="75"/>
      <c r="I132" s="76"/>
    </row>
    <row r="133" spans="1:9" x14ac:dyDescent="0.25">
      <c r="A133" s="58" t="s">
        <v>250</v>
      </c>
      <c r="B133" s="75"/>
      <c r="C133" s="75"/>
      <c r="D133" s="75"/>
      <c r="E133" s="75"/>
      <c r="F133" s="75"/>
      <c r="G133" s="75"/>
      <c r="H133" s="75"/>
      <c r="I133" s="76"/>
    </row>
    <row r="134" spans="1:9" x14ac:dyDescent="0.25">
      <c r="A134" s="58" t="s">
        <v>250</v>
      </c>
      <c r="B134" s="75"/>
      <c r="C134" s="75"/>
      <c r="D134" s="75"/>
      <c r="E134" s="75"/>
      <c r="F134" s="75"/>
      <c r="G134" s="75"/>
      <c r="H134" s="75"/>
      <c r="I134" s="76"/>
    </row>
    <row r="135" spans="1:9" x14ac:dyDescent="0.25">
      <c r="A135" s="58" t="s">
        <v>250</v>
      </c>
      <c r="B135" s="75"/>
      <c r="C135" s="75"/>
      <c r="D135" s="75"/>
      <c r="E135" s="75"/>
      <c r="F135" s="75"/>
      <c r="G135" s="75"/>
      <c r="H135" s="75"/>
      <c r="I135" s="76"/>
    </row>
    <row r="136" spans="1:9" x14ac:dyDescent="0.25">
      <c r="A136" s="58" t="s">
        <v>250</v>
      </c>
      <c r="B136" s="75"/>
      <c r="C136" s="75"/>
      <c r="D136" s="75"/>
      <c r="E136" s="75"/>
      <c r="F136" s="75"/>
      <c r="G136" s="75"/>
      <c r="H136" s="75"/>
      <c r="I136" s="76"/>
    </row>
    <row r="137" spans="1:9" x14ac:dyDescent="0.25">
      <c r="A137" s="58" t="s">
        <v>250</v>
      </c>
      <c r="B137" s="75"/>
      <c r="C137" s="75"/>
      <c r="D137" s="75"/>
      <c r="E137" s="75"/>
      <c r="F137" s="75"/>
      <c r="G137" s="75"/>
      <c r="H137" s="75"/>
      <c r="I137" s="76"/>
    </row>
    <row r="138" spans="1:9" ht="16.5" thickBot="1" x14ac:dyDescent="0.3">
      <c r="A138" s="59" t="s">
        <v>250</v>
      </c>
      <c r="B138" s="77"/>
      <c r="C138" s="77"/>
      <c r="D138" s="77"/>
      <c r="E138" s="77"/>
      <c r="F138" s="77"/>
      <c r="G138" s="77"/>
      <c r="H138" s="77"/>
      <c r="I138" s="78"/>
    </row>
  </sheetData>
  <sheetProtection algorithmName="SHA-512" hashValue="h8XcqMuOwsMtQ1XmubP3lWdIL+G5dFAI3NcuI9GS0S9AsRmC9wO1Ow4odELKarutRRE6XskAySXsPwxL875N2Q==" saltValue="Q8CnGk6Ba920ZBHpG6UkKQ==" spinCount="100000" sheet="1" objects="1" scenarios="1" selectLockedCells="1"/>
  <dataValidations xWindow="584" yWindow="568" count="4">
    <dataValidation allowBlank="1" showInputMessage="1" showErrorMessage="1" prompt="Werte nach Lieferschein bzw. Analyse eingeben!" sqref="D61:I67" xr:uid="{00000000-0002-0000-0200-000000000000}"/>
    <dataValidation allowBlank="1" showInputMessage="1" showErrorMessage="1" prompt="Hier können Sie ein Produkt mit individuellen Analysewerten hinzufügen!" sqref="B124:B138 B7:B11 B38:B42 B56:B60 B83:B102" xr:uid="{00000000-0002-0000-0200-000001000000}"/>
    <dataValidation type="list" allowBlank="1" showInputMessage="1" showErrorMessage="1" prompt="Nährstoffangaben in kg je Hektar!" sqref="C124:C128" xr:uid="{00000000-0002-0000-0200-000002000000}">
      <formula1>"kg/ha, "</formula1>
    </dataValidation>
    <dataValidation type="list" allowBlank="1" showInputMessage="1" showErrorMessage="1" prompt="Nährstoffangaben in kg je Tonne oder Kubikmeter!" sqref="C129:C138 C83:C102 C56:C60 C38:C42 C7:C11" xr:uid="{00000000-0002-0000-0200-000003000000}">
      <formula1>"kg/t, kg/m³,"</formula1>
    </dataValidation>
  </dataValidation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79"/>
  <sheetViews>
    <sheetView zoomScale="78" zoomScaleNormal="78" workbookViewId="0">
      <selection activeCell="F10" sqref="F10"/>
    </sheetView>
  </sheetViews>
  <sheetFormatPr baseColWidth="10" defaultRowHeight="15" x14ac:dyDescent="0.25"/>
  <cols>
    <col min="1" max="1" width="4.5703125" style="12" customWidth="1"/>
    <col min="2" max="2" width="5.7109375" style="12" bestFit="1" customWidth="1"/>
    <col min="3" max="3" width="8.7109375" style="12" bestFit="1" customWidth="1"/>
    <col min="4" max="4" width="6.5703125" style="105" customWidth="1"/>
    <col min="5" max="5" width="32.85546875" style="12" bestFit="1" customWidth="1"/>
    <col min="6" max="6" width="64.5703125" style="12"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7</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IF(OR(B5="",C5=""),"",Betriebsdaten!$B$13)</f>
        <v/>
      </c>
      <c r="E5" s="80"/>
      <c r="F5" s="81"/>
      <c r="G5" s="82" t="str">
        <f>IF(F5="","",INDEX(Dropdown!C:C,MATCH(F5,Dropdown!B:B,0)))</f>
        <v/>
      </c>
      <c r="H5" s="79"/>
      <c r="I5" s="13" t="str">
        <f t="shared" ref="I5:I24" si="0">IF(H5="","",IF(L5="kg/t","Menge in Tonnen!",IF(L5="kg/m³","Menge in Kubikmetern!",IF(L5="kg/ha","Fläche in Hektar!"))))</f>
        <v/>
      </c>
      <c r="J5" s="83"/>
      <c r="K5" s="29" t="str">
        <f>IF(H5="","",INDEX(Stoffe!$D:$D,MATCH('Bezug 1'!H5,Stoffe!$B:$B,0)))</f>
        <v/>
      </c>
      <c r="L5" s="30" t="str">
        <f>IF(H5="","",INDEX(Stoffe!$C:$C,MATCH('Bezug 1'!H5,Stoffe!$B:$B,0)))</f>
        <v/>
      </c>
      <c r="M5" s="29" t="str">
        <f>IF(H5="","",INDEX(Stoffe!$G:$G,MATCH('Bezug 1'!H5,Stoffe!$B:$B,0)))</f>
        <v/>
      </c>
      <c r="N5" s="30" t="str">
        <f>IF(H5="","",INDEX(Stoffe!$C:$C,MATCH('Bezug 1'!H5,Stoffe!$B:$B,0)))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IF(OR(B6="",C6=""),"",Betriebsdaten!$B$13)</f>
        <v/>
      </c>
      <c r="E6" s="80"/>
      <c r="F6" s="81"/>
      <c r="G6" s="82" t="str">
        <f>IF(F6="","",INDEX(Dropdown!C:C,MATCH(F6,Dropdown!B:B,0)))</f>
        <v/>
      </c>
      <c r="H6" s="79"/>
      <c r="I6" s="13" t="str">
        <f t="shared" si="0"/>
        <v/>
      </c>
      <c r="J6" s="83"/>
      <c r="K6" s="29" t="str">
        <f>IF(H6="","",INDEX(Stoffe!$D:$D,MATCH('Bezug 1'!H6,Stoffe!$B:$B,0)))</f>
        <v/>
      </c>
      <c r="L6" s="30" t="str">
        <f>IF(H6="","",INDEX(Stoffe!$C:$C,MATCH('Bezug 1'!H6,Stoffe!$B:$B,0)))</f>
        <v/>
      </c>
      <c r="M6" s="29" t="str">
        <f>IF(H6="","",INDEX(Stoffe!$G:$G,MATCH('Bezug 1'!H6,Stoffe!$B:$B,0)))</f>
        <v/>
      </c>
      <c r="N6" s="30" t="str">
        <f>IF(H6="","",INDEX(Stoffe!$C:$C,MATCH('Bezug 1'!H6,Stoffe!$B:$B,0)))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IF(OR(B7="",C7=""),"",Betriebsdaten!$B$13)</f>
        <v/>
      </c>
      <c r="E7" s="80"/>
      <c r="F7" s="81"/>
      <c r="G7" s="82" t="str">
        <f>IF(F7="","",INDEX(Dropdown!C:C,MATCH(F7,Dropdown!B:B,0)))</f>
        <v/>
      </c>
      <c r="H7" s="79"/>
      <c r="I7" s="13" t="str">
        <f t="shared" si="0"/>
        <v/>
      </c>
      <c r="J7" s="83"/>
      <c r="K7" s="29" t="str">
        <f>IF(H7="","",INDEX(Stoffe!$D:$D,MATCH('Bezug 1'!H7,Stoffe!$B:$B,0)))</f>
        <v/>
      </c>
      <c r="L7" s="30" t="str">
        <f>IF(H7="","",INDEX(Stoffe!$C:$C,MATCH('Bezug 1'!H7,Stoffe!$B:$B,0)))</f>
        <v/>
      </c>
      <c r="M7" s="29" t="str">
        <f>IF(H7="","",INDEX(Stoffe!$G:$G,MATCH('Bezug 1'!H7,Stoffe!$B:$B,0)))</f>
        <v/>
      </c>
      <c r="N7" s="30" t="str">
        <f>IF(H7="","",INDEX(Stoffe!$C:$C,MATCH('Bezug 1'!H7,Stoffe!$B:$B,0)))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IF(OR(B8="",C8=""),"",Betriebsdaten!$B$13)</f>
        <v/>
      </c>
      <c r="E8" s="80"/>
      <c r="F8" s="81"/>
      <c r="G8" s="82" t="str">
        <f>IF(F8="","",INDEX(Dropdown!C:C,MATCH(F8,Dropdown!B:B,0)))</f>
        <v/>
      </c>
      <c r="H8" s="79"/>
      <c r="I8" s="13" t="str">
        <f t="shared" si="0"/>
        <v/>
      </c>
      <c r="J8" s="83"/>
      <c r="K8" s="29" t="str">
        <f>IF(H8="","",INDEX(Stoffe!$D:$D,MATCH('Bezug 1'!H8,Stoffe!$B:$B,0)))</f>
        <v/>
      </c>
      <c r="L8" s="30" t="str">
        <f>IF(H8="","",INDEX(Stoffe!$C:$C,MATCH('Bezug 1'!H8,Stoffe!$B:$B,0)))</f>
        <v/>
      </c>
      <c r="M8" s="29" t="str">
        <f>IF(H8="","",INDEX(Stoffe!$G:$G,MATCH('Bezug 1'!H8,Stoffe!$B:$B,0)))</f>
        <v/>
      </c>
      <c r="N8" s="30" t="str">
        <f>IF(H8="","",INDEX(Stoffe!$C:$C,MATCH('Bezug 1'!H8,Stoffe!$B:$B,0)))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IF(OR(B9="",C9=""),"",Betriebsdaten!$B$13)</f>
        <v/>
      </c>
      <c r="E9" s="80"/>
      <c r="F9" s="81"/>
      <c r="G9" s="82" t="str">
        <f>IF(F9="","",INDEX(Dropdown!C:C,MATCH(F9,Dropdown!B:B,0)))</f>
        <v/>
      </c>
      <c r="H9" s="79"/>
      <c r="I9" s="13" t="str">
        <f t="shared" si="0"/>
        <v/>
      </c>
      <c r="J9" s="83"/>
      <c r="K9" s="29" t="str">
        <f>IF(H9="","",INDEX(Stoffe!$D:$D,MATCH('Bezug 1'!H9,Stoffe!$B:$B,0)))</f>
        <v/>
      </c>
      <c r="L9" s="30" t="str">
        <f>IF(H9="","",INDEX(Stoffe!$C:$C,MATCH('Bezug 1'!H9,Stoffe!$B:$B,0)))</f>
        <v/>
      </c>
      <c r="M9" s="29" t="str">
        <f>IF(H9="","",INDEX(Stoffe!$G:$G,MATCH('Bezug 1'!H9,Stoffe!$B:$B,0)))</f>
        <v/>
      </c>
      <c r="N9" s="30" t="str">
        <f>IF(H9="","",INDEX(Stoffe!$C:$C,MATCH('Bezug 1'!H9,Stoffe!$B:$B,0)))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IF(OR(B10="",C10=""),"",Betriebsdaten!$B$13)</f>
        <v/>
      </c>
      <c r="E10" s="80"/>
      <c r="F10" s="81"/>
      <c r="G10" s="82" t="str">
        <f>IF(F10="","",INDEX(Dropdown!C:C,MATCH(F10,Dropdown!B:B,0)))</f>
        <v/>
      </c>
      <c r="H10" s="79"/>
      <c r="I10" s="13" t="str">
        <f t="shared" si="0"/>
        <v/>
      </c>
      <c r="J10" s="83"/>
      <c r="K10" s="29" t="str">
        <f>IF(H10="","",INDEX(Stoffe!$D:$D,MATCH('Bezug 1'!H10,Stoffe!$B:$B,0)))</f>
        <v/>
      </c>
      <c r="L10" s="30" t="str">
        <f>IF(H10="","",INDEX(Stoffe!$C:$C,MATCH('Bezug 1'!H10,Stoffe!$B:$B,0)))</f>
        <v/>
      </c>
      <c r="M10" s="29" t="str">
        <f>IF(H10="","",INDEX(Stoffe!$G:$G,MATCH('Bezug 1'!H10,Stoffe!$B:$B,0)))</f>
        <v/>
      </c>
      <c r="N10" s="30" t="str">
        <f>IF(H10="","",INDEX(Stoffe!$C:$C,MATCH('Bezug 1'!H10,Stoffe!$B:$B,0)))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IF(OR(B11="",C11=""),"",Betriebsdaten!$B$13)</f>
        <v/>
      </c>
      <c r="E11" s="80"/>
      <c r="F11" s="81"/>
      <c r="G11" s="82" t="str">
        <f>IF(F11="","",INDEX(Dropdown!C:C,MATCH(F11,Dropdown!B:B,0)))</f>
        <v/>
      </c>
      <c r="H11" s="79"/>
      <c r="I11" s="13" t="str">
        <f t="shared" si="0"/>
        <v/>
      </c>
      <c r="J11" s="83"/>
      <c r="K11" s="29" t="str">
        <f>IF(H11="","",INDEX(Stoffe!$D:$D,MATCH('Bezug 1'!H11,Stoffe!$B:$B,0)))</f>
        <v/>
      </c>
      <c r="L11" s="30" t="str">
        <f>IF(H11="","",INDEX(Stoffe!$C:$C,MATCH('Bezug 1'!H11,Stoffe!$B:$B,0)))</f>
        <v/>
      </c>
      <c r="M11" s="29" t="str">
        <f>IF(H11="","",INDEX(Stoffe!$G:$G,MATCH('Bezug 1'!H11,Stoffe!$B:$B,0)))</f>
        <v/>
      </c>
      <c r="N11" s="30" t="str">
        <f>IF(H11="","",INDEX(Stoffe!$C:$C,MATCH('Bezug 1'!H11,Stoffe!$B:$B,0)))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IF(OR(B12="",C12=""),"",Betriebsdaten!$B$13)</f>
        <v/>
      </c>
      <c r="E12" s="80"/>
      <c r="F12" s="81"/>
      <c r="G12" s="82" t="str">
        <f>IF(F12="","",INDEX(Dropdown!C:C,MATCH(F12,Dropdown!B:B,0)))</f>
        <v/>
      </c>
      <c r="H12" s="79"/>
      <c r="I12" s="13" t="str">
        <f t="shared" si="0"/>
        <v/>
      </c>
      <c r="J12" s="83"/>
      <c r="K12" s="29" t="str">
        <f>IF(H12="","",INDEX(Stoffe!$D:$D,MATCH('Bezug 1'!H12,Stoffe!$B:$B,0)))</f>
        <v/>
      </c>
      <c r="L12" s="30" t="str">
        <f>IF(H12="","",INDEX(Stoffe!$C:$C,MATCH('Bezug 1'!H12,Stoffe!$B:$B,0)))</f>
        <v/>
      </c>
      <c r="M12" s="29" t="str">
        <f>IF(H12="","",INDEX(Stoffe!$G:$G,MATCH('Bezug 1'!H12,Stoffe!$B:$B,0)))</f>
        <v/>
      </c>
      <c r="N12" s="30" t="str">
        <f>IF(H12="","",INDEX(Stoffe!$C:$C,MATCH('Bezug 1'!H12,Stoffe!$B:$B,0)))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IF(OR(B13="",C13=""),"",Betriebsdaten!$B$13)</f>
        <v/>
      </c>
      <c r="E13" s="80"/>
      <c r="F13" s="81"/>
      <c r="G13" s="82" t="str">
        <f>IF(F13="","",INDEX(Dropdown!C:C,MATCH(F13,Dropdown!B:B,0)))</f>
        <v/>
      </c>
      <c r="H13" s="79"/>
      <c r="I13" s="13" t="str">
        <f t="shared" si="0"/>
        <v/>
      </c>
      <c r="J13" s="83"/>
      <c r="K13" s="29" t="str">
        <f>IF(H13="","",INDEX(Stoffe!$D:$D,MATCH('Bezug 1'!H13,Stoffe!$B:$B,0)))</f>
        <v/>
      </c>
      <c r="L13" s="30" t="str">
        <f>IF(H13="","",INDEX(Stoffe!$C:$C,MATCH('Bezug 1'!H13,Stoffe!$B:$B,0)))</f>
        <v/>
      </c>
      <c r="M13" s="29" t="str">
        <f>IF(H13="","",INDEX(Stoffe!$G:$G,MATCH('Bezug 1'!H13,Stoffe!$B:$B,0)))</f>
        <v/>
      </c>
      <c r="N13" s="30" t="str">
        <f>IF(H13="","",INDEX(Stoffe!$C:$C,MATCH('Bezug 1'!H13,Stoffe!$B:$B,0)))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IF(OR(B14="",C14=""),"",Betriebsdaten!$B$13)</f>
        <v/>
      </c>
      <c r="E14" s="80"/>
      <c r="F14" s="81"/>
      <c r="G14" s="82" t="str">
        <f>IF(F14="","",INDEX(Dropdown!C:C,MATCH(F14,Dropdown!B:B,0)))</f>
        <v/>
      </c>
      <c r="H14" s="79"/>
      <c r="I14" s="13" t="str">
        <f t="shared" si="0"/>
        <v/>
      </c>
      <c r="J14" s="83"/>
      <c r="K14" s="29" t="str">
        <f>IF(H14="","",INDEX(Stoffe!$D:$D,MATCH('Bezug 1'!H14,Stoffe!$B:$B,0)))</f>
        <v/>
      </c>
      <c r="L14" s="30" t="str">
        <f>IF(H14="","",INDEX(Stoffe!$C:$C,MATCH('Bezug 1'!H14,Stoffe!$B:$B,0)))</f>
        <v/>
      </c>
      <c r="M14" s="29" t="str">
        <f>IF(H14="","",INDEX(Stoffe!$G:$G,MATCH('Bezug 1'!H14,Stoffe!$B:$B,0)))</f>
        <v/>
      </c>
      <c r="N14" s="30" t="str">
        <f>IF(H14="","",INDEX(Stoffe!$C:$C,MATCH('Bezug 1'!H14,Stoffe!$B:$B,0)))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IF(OR(B15="",C15=""),"",Betriebsdaten!$B$13)</f>
        <v/>
      </c>
      <c r="E15" s="80"/>
      <c r="F15" s="81"/>
      <c r="G15" s="82" t="str">
        <f>IF(F15="","",INDEX(Dropdown!C:C,MATCH(F15,Dropdown!B:B,0)))</f>
        <v/>
      </c>
      <c r="H15" s="79"/>
      <c r="I15" s="13" t="str">
        <f t="shared" si="0"/>
        <v/>
      </c>
      <c r="J15" s="83"/>
      <c r="K15" s="29" t="str">
        <f>IF(H15="","",INDEX(Stoffe!$D:$D,MATCH('Bezug 1'!H15,Stoffe!$B:$B,0)))</f>
        <v/>
      </c>
      <c r="L15" s="30" t="str">
        <f>IF(H15="","",INDEX(Stoffe!$C:$C,MATCH('Bezug 1'!H15,Stoffe!$B:$B,0)))</f>
        <v/>
      </c>
      <c r="M15" s="29" t="str">
        <f>IF(H15="","",INDEX(Stoffe!$G:$G,MATCH('Bezug 1'!H15,Stoffe!$B:$B,0)))</f>
        <v/>
      </c>
      <c r="N15" s="30" t="str">
        <f>IF(H15="","",INDEX(Stoffe!$C:$C,MATCH('Bezug 1'!H15,Stoffe!$B:$B,0)))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IF(OR(B16="",C16=""),"",Betriebsdaten!$B$13)</f>
        <v/>
      </c>
      <c r="E16" s="80"/>
      <c r="F16" s="81"/>
      <c r="G16" s="82" t="str">
        <f>IF(F16="","",INDEX(Dropdown!C:C,MATCH(F16,Dropdown!B:B,0)))</f>
        <v/>
      </c>
      <c r="H16" s="79"/>
      <c r="I16" s="13" t="str">
        <f t="shared" si="0"/>
        <v/>
      </c>
      <c r="J16" s="83"/>
      <c r="K16" s="29" t="str">
        <f>IF(H16="","",INDEX(Stoffe!$D:$D,MATCH('Bezug 1'!H16,Stoffe!$B:$B,0)))</f>
        <v/>
      </c>
      <c r="L16" s="30" t="str">
        <f>IF(H16="","",INDEX(Stoffe!$C:$C,MATCH('Bezug 1'!H16,Stoffe!$B:$B,0)))</f>
        <v/>
      </c>
      <c r="M16" s="29" t="str">
        <f>IF(H16="","",INDEX(Stoffe!$G:$G,MATCH('Bezug 1'!H16,Stoffe!$B:$B,0)))</f>
        <v/>
      </c>
      <c r="N16" s="30" t="str">
        <f>IF(H16="","",INDEX(Stoffe!$C:$C,MATCH('Bezug 1'!H16,Stoffe!$B:$B,0)))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IF(OR(B17="",C17=""),"",Betriebsdaten!$B$13)</f>
        <v/>
      </c>
      <c r="E17" s="80"/>
      <c r="F17" s="81"/>
      <c r="G17" s="82" t="str">
        <f>IF(F17="","",INDEX(Dropdown!C:C,MATCH(F17,Dropdown!B:B,0)))</f>
        <v/>
      </c>
      <c r="H17" s="79"/>
      <c r="I17" s="13" t="str">
        <f t="shared" si="0"/>
        <v/>
      </c>
      <c r="J17" s="83"/>
      <c r="K17" s="29" t="str">
        <f>IF(H17="","",INDEX(Stoffe!$D:$D,MATCH('Bezug 1'!H17,Stoffe!$B:$B,0)))</f>
        <v/>
      </c>
      <c r="L17" s="30" t="str">
        <f>IF(H17="","",INDEX(Stoffe!$C:$C,MATCH('Bezug 1'!H17,Stoffe!$B:$B,0)))</f>
        <v/>
      </c>
      <c r="M17" s="29" t="str">
        <f>IF(H17="","",INDEX(Stoffe!$G:$G,MATCH('Bezug 1'!H17,Stoffe!$B:$B,0)))</f>
        <v/>
      </c>
      <c r="N17" s="30" t="str">
        <f>IF(H17="","",INDEX(Stoffe!$C:$C,MATCH('Bezug 1'!H17,Stoffe!$B:$B,0)))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IF(OR(B18="",C18=""),"",Betriebsdaten!$B$13)</f>
        <v/>
      </c>
      <c r="E18" s="80"/>
      <c r="F18" s="81"/>
      <c r="G18" s="82" t="str">
        <f>IF(F18="","",INDEX(Dropdown!C:C,MATCH(F18,Dropdown!B:B,0)))</f>
        <v/>
      </c>
      <c r="H18" s="79"/>
      <c r="I18" s="13" t="str">
        <f t="shared" si="0"/>
        <v/>
      </c>
      <c r="J18" s="83"/>
      <c r="K18" s="29" t="str">
        <f>IF(H18="","",INDEX(Stoffe!$D:$D,MATCH('Bezug 1'!H18,Stoffe!$B:$B,0)))</f>
        <v/>
      </c>
      <c r="L18" s="30" t="str">
        <f>IF(H18="","",INDEX(Stoffe!$C:$C,MATCH('Bezug 1'!H18,Stoffe!$B:$B,0)))</f>
        <v/>
      </c>
      <c r="M18" s="29" t="str">
        <f>IF(H18="","",INDEX(Stoffe!$G:$G,MATCH('Bezug 1'!H18,Stoffe!$B:$B,0)))</f>
        <v/>
      </c>
      <c r="N18" s="30" t="str">
        <f>IF(H18="","",INDEX(Stoffe!$C:$C,MATCH('Bezug 1'!H18,Stoffe!$B:$B,0)))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IF(OR(B19="",C19=""),"",Betriebsdaten!$B$13)</f>
        <v/>
      </c>
      <c r="E19" s="80"/>
      <c r="F19" s="81"/>
      <c r="G19" s="82" t="str">
        <f>IF(F19="","",INDEX(Dropdown!C:C,MATCH(F19,Dropdown!B:B,0)))</f>
        <v/>
      </c>
      <c r="H19" s="79"/>
      <c r="I19" s="13" t="str">
        <f t="shared" si="0"/>
        <v/>
      </c>
      <c r="J19" s="83"/>
      <c r="K19" s="29" t="str">
        <f>IF(H19="","",INDEX(Stoffe!$D:$D,MATCH('Bezug 1'!H19,Stoffe!$B:$B,0)))</f>
        <v/>
      </c>
      <c r="L19" s="30" t="str">
        <f>IF(H19="","",INDEX(Stoffe!$C:$C,MATCH('Bezug 1'!H19,Stoffe!$B:$B,0)))</f>
        <v/>
      </c>
      <c r="M19" s="29" t="str">
        <f>IF(H19="","",INDEX(Stoffe!$G:$G,MATCH('Bezug 1'!H19,Stoffe!$B:$B,0)))</f>
        <v/>
      </c>
      <c r="N19" s="30" t="str">
        <f>IF(H19="","",INDEX(Stoffe!$C:$C,MATCH('Bezug 1'!H19,Stoffe!$B:$B,0)))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IF(OR(B20="",C20=""),"",Betriebsdaten!$B$13)</f>
        <v/>
      </c>
      <c r="E20" s="80"/>
      <c r="F20" s="81"/>
      <c r="G20" s="82" t="str">
        <f>IF(F20="","",INDEX(Dropdown!C:C,MATCH(F20,Dropdown!B:B,0)))</f>
        <v/>
      </c>
      <c r="H20" s="79"/>
      <c r="I20" s="13" t="str">
        <f t="shared" si="0"/>
        <v/>
      </c>
      <c r="J20" s="83"/>
      <c r="K20" s="29" t="str">
        <f>IF(H20="","",INDEX(Stoffe!$D:$D,MATCH('Bezug 1'!H20,Stoffe!$B:$B,0)))</f>
        <v/>
      </c>
      <c r="L20" s="30" t="str">
        <f>IF(H20="","",INDEX(Stoffe!$C:$C,MATCH('Bezug 1'!H20,Stoffe!$B:$B,0)))</f>
        <v/>
      </c>
      <c r="M20" s="29" t="str">
        <f>IF(H20="","",INDEX(Stoffe!$G:$G,MATCH('Bezug 1'!H20,Stoffe!$B:$B,0)))</f>
        <v/>
      </c>
      <c r="N20" s="30" t="str">
        <f>IF(H20="","",INDEX(Stoffe!$C:$C,MATCH('Bezug 1'!H20,Stoffe!$B:$B,0)))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IF(OR(B21="",C21=""),"",Betriebsdaten!$B$13)</f>
        <v/>
      </c>
      <c r="E21" s="80"/>
      <c r="F21" s="81"/>
      <c r="G21" s="82" t="str">
        <f>IF(F21="","",INDEX(Dropdown!C:C,MATCH(F21,Dropdown!B:B,0)))</f>
        <v/>
      </c>
      <c r="H21" s="79"/>
      <c r="I21" s="13" t="str">
        <f t="shared" si="0"/>
        <v/>
      </c>
      <c r="J21" s="83"/>
      <c r="K21" s="29" t="str">
        <f>IF(H21="","",INDEX(Stoffe!$D:$D,MATCH('Bezug 1'!H21,Stoffe!$B:$B,0)))</f>
        <v/>
      </c>
      <c r="L21" s="30" t="str">
        <f>IF(H21="","",INDEX(Stoffe!$C:$C,MATCH('Bezug 1'!H21,Stoffe!$B:$B,0)))</f>
        <v/>
      </c>
      <c r="M21" s="29" t="str">
        <f>IF(H21="","",INDEX(Stoffe!$G:$G,MATCH('Bezug 1'!H21,Stoffe!$B:$B,0)))</f>
        <v/>
      </c>
      <c r="N21" s="30" t="str">
        <f>IF(H21="","",INDEX(Stoffe!$C:$C,MATCH('Bezug 1'!H21,Stoffe!$B:$B,0)))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IF(OR(B22="",C22=""),"",Betriebsdaten!$B$13)</f>
        <v/>
      </c>
      <c r="E22" s="80"/>
      <c r="F22" s="81"/>
      <c r="G22" s="82" t="str">
        <f>IF(F22="","",INDEX(Dropdown!C:C,MATCH(F22,Dropdown!B:B,0)))</f>
        <v/>
      </c>
      <c r="H22" s="79"/>
      <c r="I22" s="13" t="str">
        <f t="shared" si="0"/>
        <v/>
      </c>
      <c r="J22" s="83"/>
      <c r="K22" s="29" t="str">
        <f>IF(H22="","",INDEX(Stoffe!$D:$D,MATCH('Bezug 1'!H22,Stoffe!$B:$B,0)))</f>
        <v/>
      </c>
      <c r="L22" s="30" t="str">
        <f>IF(H22="","",INDEX(Stoffe!$C:$C,MATCH('Bezug 1'!H22,Stoffe!$B:$B,0)))</f>
        <v/>
      </c>
      <c r="M22" s="29" t="str">
        <f>IF(H22="","",INDEX(Stoffe!$G:$G,MATCH('Bezug 1'!H22,Stoffe!$B:$B,0)))</f>
        <v/>
      </c>
      <c r="N22" s="30" t="str">
        <f>IF(H22="","",INDEX(Stoffe!$C:$C,MATCH('Bezug 1'!H22,Stoffe!$B:$B,0)))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IF(OR(B23="",C23=""),"",Betriebsdaten!$B$13)</f>
        <v/>
      </c>
      <c r="E23" s="80"/>
      <c r="F23" s="81"/>
      <c r="G23" s="82" t="str">
        <f>IF(F23="","",INDEX(Dropdown!C:C,MATCH(F23,Dropdown!B:B,0)))</f>
        <v/>
      </c>
      <c r="H23" s="79"/>
      <c r="I23" s="13" t="str">
        <f t="shared" si="0"/>
        <v/>
      </c>
      <c r="J23" s="83"/>
      <c r="K23" s="29" t="str">
        <f>IF(H23="","",INDEX(Stoffe!$D:$D,MATCH('Bezug 1'!H23,Stoffe!$B:$B,0)))</f>
        <v/>
      </c>
      <c r="L23" s="30" t="str">
        <f>IF(H23="","",INDEX(Stoffe!$C:$C,MATCH('Bezug 1'!H23,Stoffe!$B:$B,0)))</f>
        <v/>
      </c>
      <c r="M23" s="29" t="str">
        <f>IF(H23="","",INDEX(Stoffe!$G:$G,MATCH('Bezug 1'!H23,Stoffe!$B:$B,0)))</f>
        <v/>
      </c>
      <c r="N23" s="30" t="str">
        <f>IF(H23="","",INDEX(Stoffe!$C:$C,MATCH('Bezug 1'!H23,Stoffe!$B:$B,0)))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IF(OR(B24="",C24=""),"",Betriebsdaten!$B$13)</f>
        <v/>
      </c>
      <c r="E24" s="80"/>
      <c r="F24" s="81"/>
      <c r="G24" s="82" t="str">
        <f>IF(F24="","",INDEX(Dropdown!C:C,MATCH(F24,Dropdown!B:B,0)))</f>
        <v/>
      </c>
      <c r="H24" s="79"/>
      <c r="I24" s="13" t="str">
        <f t="shared" si="0"/>
        <v/>
      </c>
      <c r="J24" s="83"/>
      <c r="K24" s="29" t="str">
        <f>IF(H24="","",INDEX(Stoffe!$D:$D,MATCH('Bezug 1'!H24,Stoffe!$B:$B,0)))</f>
        <v/>
      </c>
      <c r="L24" s="30" t="str">
        <f>IF(H24="","",INDEX(Stoffe!$C:$C,MATCH('Bezug 1'!H24,Stoffe!$B:$B,0)))</f>
        <v/>
      </c>
      <c r="M24" s="29" t="str">
        <f>IF(H24="","",INDEX(Stoffe!$G:$G,MATCH('Bezug 1'!H24,Stoffe!$B:$B,0)))</f>
        <v/>
      </c>
      <c r="N24" s="30" t="str">
        <f>IF(H24="","",INDEX(Stoffe!$C:$C,MATCH('Bezug 1'!H24,Stoffe!$B:$B,0)))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137</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IF(OR(B31="",C31=""),"",Betriebsdaten!$B$13)</f>
        <v/>
      </c>
      <c r="E31" s="80"/>
      <c r="F31" s="81"/>
      <c r="G31" s="82" t="str">
        <f>IF(F31="","",INDEX(Dropdown!C:C,MATCH(F31,Dropdown!B:B,0)))</f>
        <v/>
      </c>
      <c r="H31" s="79"/>
      <c r="I31" s="13" t="str">
        <f>IF(H31="","",IF(L31="kg/t","Menge in Tonnen!",IF(L31="kg/m³","Menge in Kubikmetern!")))</f>
        <v/>
      </c>
      <c r="J31" s="83"/>
      <c r="K31" s="29" t="str">
        <f>IF(H31="","",INDEX(Stoffe!$D:$D,MATCH('Bezug 1'!H31,Stoffe!$B:$B,0)))</f>
        <v/>
      </c>
      <c r="L31" s="30" t="str">
        <f>IF(H31="","",INDEX(Stoffe!$C:$C,MATCH('Bezug 1'!H31,Stoffe!$B:$B,0)))</f>
        <v/>
      </c>
      <c r="M31" s="29" t="str">
        <f>IF(H31="","",INDEX(Stoffe!$G:$G,MATCH('Bezug 1'!H31,Stoffe!$B:$B,0)))</f>
        <v/>
      </c>
      <c r="N31" s="30" t="str">
        <f>IF(H31="","",INDEX(Stoffe!$C:$C,MATCH('Bezug 1'!H31,Stoffe!$B:$B,0)))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IF(OR(B32="",C32=""),"",Betriebsdaten!$B$13)</f>
        <v/>
      </c>
      <c r="E32" s="80"/>
      <c r="F32" s="81"/>
      <c r="G32" s="82" t="str">
        <f>IF(F32="","",INDEX(Dropdown!C:C,MATCH(F32,Dropdown!B:B,0)))</f>
        <v/>
      </c>
      <c r="H32" s="79"/>
      <c r="I32" s="13" t="str">
        <f t="shared" ref="I32:I50" si="3">IF(H32="","",IF(L32="kg/t","Menge in Tonnen!",IF(L32="kg/m³","Menge in Kubikmetern!")))</f>
        <v/>
      </c>
      <c r="J32" s="83"/>
      <c r="K32" s="29" t="str">
        <f>IF(H32="","",INDEX(Stoffe!$D:$D,MATCH('Bezug 1'!H32,Stoffe!$B:$B,0)))</f>
        <v/>
      </c>
      <c r="L32" s="30" t="str">
        <f>IF(H32="","",INDEX(Stoffe!$C:$C,MATCH('Bezug 1'!H32,Stoffe!$B:$B,0)))</f>
        <v/>
      </c>
      <c r="M32" s="29" t="str">
        <f>IF(H32="","",INDEX(Stoffe!$G:$G,MATCH('Bezug 1'!H32,Stoffe!$B:$B,0)))</f>
        <v/>
      </c>
      <c r="N32" s="30" t="str">
        <f>IF(H32="","",INDEX(Stoffe!$C:$C,MATCH('Bezug 1'!H32,Stoffe!$B:$B,0)))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IF(OR(B33="",C33=""),"",Betriebsdaten!$B$13)</f>
        <v/>
      </c>
      <c r="E33" s="80"/>
      <c r="F33" s="81"/>
      <c r="G33" s="82" t="str">
        <f>IF(F33="","",INDEX(Dropdown!C:C,MATCH(F33,Dropdown!B:B,0)))</f>
        <v/>
      </c>
      <c r="H33" s="79"/>
      <c r="I33" s="13" t="str">
        <f t="shared" si="3"/>
        <v/>
      </c>
      <c r="J33" s="83"/>
      <c r="K33" s="29" t="str">
        <f>IF(H33="","",INDEX(Stoffe!$D:$D,MATCH('Bezug 1'!H33,Stoffe!$B:$B,0)))</f>
        <v/>
      </c>
      <c r="L33" s="30" t="str">
        <f>IF(H33="","",INDEX(Stoffe!$C:$C,MATCH('Bezug 1'!H33,Stoffe!$B:$B,0)))</f>
        <v/>
      </c>
      <c r="M33" s="29" t="str">
        <f>IF(H33="","",INDEX(Stoffe!$G:$G,MATCH('Bezug 1'!H33,Stoffe!$B:$B,0)))</f>
        <v/>
      </c>
      <c r="N33" s="30" t="str">
        <f>IF(H33="","",INDEX(Stoffe!$C:$C,MATCH('Bezug 1'!H33,Stoffe!$B:$B,0)))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IF(OR(B34="",C34=""),"",Betriebsdaten!$B$13)</f>
        <v/>
      </c>
      <c r="E34" s="80"/>
      <c r="F34" s="81"/>
      <c r="G34" s="82" t="str">
        <f>IF(F34="","",INDEX(Dropdown!C:C,MATCH(F34,Dropdown!B:B,0)))</f>
        <v/>
      </c>
      <c r="H34" s="79"/>
      <c r="I34" s="13" t="str">
        <f t="shared" si="3"/>
        <v/>
      </c>
      <c r="J34" s="83"/>
      <c r="K34" s="29" t="str">
        <f>IF(H34="","",INDEX(Stoffe!$D:$D,MATCH('Bezug 1'!H34,Stoffe!$B:$B,0)))</f>
        <v/>
      </c>
      <c r="L34" s="30" t="str">
        <f>IF(H34="","",INDEX(Stoffe!$C:$C,MATCH('Bezug 1'!H34,Stoffe!$B:$B,0)))</f>
        <v/>
      </c>
      <c r="M34" s="29" t="str">
        <f>IF(H34="","",INDEX(Stoffe!$G:$G,MATCH('Bezug 1'!H34,Stoffe!$B:$B,0)))</f>
        <v/>
      </c>
      <c r="N34" s="30" t="str">
        <f>IF(H34="","",INDEX(Stoffe!$C:$C,MATCH('Bezug 1'!H34,Stoffe!$B:$B,0)))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IF(OR(B35="",C35=""),"",Betriebsdaten!$B$13)</f>
        <v/>
      </c>
      <c r="E35" s="80"/>
      <c r="F35" s="81"/>
      <c r="G35" s="82" t="str">
        <f>IF(F35="","",INDEX(Dropdown!C:C,MATCH(F35,Dropdown!B:B,0)))</f>
        <v/>
      </c>
      <c r="H35" s="79"/>
      <c r="I35" s="13" t="str">
        <f t="shared" si="3"/>
        <v/>
      </c>
      <c r="J35" s="83"/>
      <c r="K35" s="29" t="str">
        <f>IF(H35="","",INDEX(Stoffe!$D:$D,MATCH('Bezug 1'!H35,Stoffe!$B:$B,0)))</f>
        <v/>
      </c>
      <c r="L35" s="30" t="str">
        <f>IF(H35="","",INDEX(Stoffe!$C:$C,MATCH('Bezug 1'!H35,Stoffe!$B:$B,0)))</f>
        <v/>
      </c>
      <c r="M35" s="29" t="str">
        <f>IF(H35="","",INDEX(Stoffe!$G:$G,MATCH('Bezug 1'!H35,Stoffe!$B:$B,0)))</f>
        <v/>
      </c>
      <c r="N35" s="30" t="str">
        <f>IF(H35="","",INDEX(Stoffe!$C:$C,MATCH('Bezug 1'!H35,Stoffe!$B:$B,0)))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IF(OR(B36="",C36=""),"",Betriebsdaten!$B$13)</f>
        <v/>
      </c>
      <c r="E36" s="80"/>
      <c r="F36" s="81"/>
      <c r="G36" s="82" t="str">
        <f>IF(F36="","",INDEX(Dropdown!C:C,MATCH(F36,Dropdown!B:B,0)))</f>
        <v/>
      </c>
      <c r="H36" s="79"/>
      <c r="I36" s="13" t="str">
        <f t="shared" si="3"/>
        <v/>
      </c>
      <c r="J36" s="83"/>
      <c r="K36" s="29" t="str">
        <f>IF(H36="","",INDEX(Stoffe!$D:$D,MATCH('Bezug 1'!H36,Stoffe!$B:$B,0)))</f>
        <v/>
      </c>
      <c r="L36" s="30" t="str">
        <f>IF(H36="","",INDEX(Stoffe!$C:$C,MATCH('Bezug 1'!H36,Stoffe!$B:$B,0)))</f>
        <v/>
      </c>
      <c r="M36" s="29" t="str">
        <f>IF(H36="","",INDEX(Stoffe!$G:$G,MATCH('Bezug 1'!H36,Stoffe!$B:$B,0)))</f>
        <v/>
      </c>
      <c r="N36" s="30" t="str">
        <f>IF(H36="","",INDEX(Stoffe!$C:$C,MATCH('Bezug 1'!H36,Stoffe!$B:$B,0)))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IF(OR(B37="",C37=""),"",Betriebsdaten!$B$13)</f>
        <v/>
      </c>
      <c r="E37" s="80"/>
      <c r="F37" s="81"/>
      <c r="G37" s="82" t="str">
        <f>IF(F37="","",INDEX(Dropdown!C:C,MATCH(F37,Dropdown!B:B,0)))</f>
        <v/>
      </c>
      <c r="H37" s="79"/>
      <c r="I37" s="13" t="str">
        <f t="shared" si="3"/>
        <v/>
      </c>
      <c r="J37" s="83"/>
      <c r="K37" s="29" t="str">
        <f>IF(H37="","",INDEX(Stoffe!$D:$D,MATCH('Bezug 1'!H37,Stoffe!$B:$B,0)))</f>
        <v/>
      </c>
      <c r="L37" s="30" t="str">
        <f>IF(H37="","",INDEX(Stoffe!$C:$C,MATCH('Bezug 1'!H37,Stoffe!$B:$B,0)))</f>
        <v/>
      </c>
      <c r="M37" s="29" t="str">
        <f>IF(H37="","",INDEX(Stoffe!$G:$G,MATCH('Bezug 1'!H37,Stoffe!$B:$B,0)))</f>
        <v/>
      </c>
      <c r="N37" s="30" t="str">
        <f>IF(H37="","",INDEX(Stoffe!$C:$C,MATCH('Bezug 1'!H37,Stoffe!$B:$B,0)))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IF(OR(B38="",C38=""),"",Betriebsdaten!$B$13)</f>
        <v/>
      </c>
      <c r="E38" s="80"/>
      <c r="F38" s="81"/>
      <c r="G38" s="82" t="str">
        <f>IF(F38="","",INDEX(Dropdown!C:C,MATCH(F38,Dropdown!B:B,0)))</f>
        <v/>
      </c>
      <c r="H38" s="79"/>
      <c r="I38" s="13" t="str">
        <f t="shared" si="3"/>
        <v/>
      </c>
      <c r="J38" s="83"/>
      <c r="K38" s="29" t="str">
        <f>IF(H38="","",INDEX(Stoffe!$D:$D,MATCH('Bezug 1'!H38,Stoffe!$B:$B,0)))</f>
        <v/>
      </c>
      <c r="L38" s="30" t="str">
        <f>IF(H38="","",INDEX(Stoffe!$C:$C,MATCH('Bezug 1'!H38,Stoffe!$B:$B,0)))</f>
        <v/>
      </c>
      <c r="M38" s="29" t="str">
        <f>IF(H38="","",INDEX(Stoffe!$G:$G,MATCH('Bezug 1'!H38,Stoffe!$B:$B,0)))</f>
        <v/>
      </c>
      <c r="N38" s="30" t="str">
        <f>IF(H38="","",INDEX(Stoffe!$C:$C,MATCH('Bezug 1'!H38,Stoffe!$B:$B,0)))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IF(OR(B39="",C39=""),"",Betriebsdaten!$B$13)</f>
        <v/>
      </c>
      <c r="E39" s="80"/>
      <c r="F39" s="81"/>
      <c r="G39" s="82" t="str">
        <f>IF(F39="","",INDEX(Dropdown!C:C,MATCH(F39,Dropdown!B:B,0)))</f>
        <v/>
      </c>
      <c r="H39" s="79"/>
      <c r="I39" s="13" t="str">
        <f t="shared" si="3"/>
        <v/>
      </c>
      <c r="J39" s="83"/>
      <c r="K39" s="29" t="str">
        <f>IF(H39="","",INDEX(Stoffe!$D:$D,MATCH('Bezug 1'!H39,Stoffe!$B:$B,0)))</f>
        <v/>
      </c>
      <c r="L39" s="30" t="str">
        <f>IF(H39="","",INDEX(Stoffe!$C:$C,MATCH('Bezug 1'!H39,Stoffe!$B:$B,0)))</f>
        <v/>
      </c>
      <c r="M39" s="29" t="str">
        <f>IF(H39="","",INDEX(Stoffe!$G:$G,MATCH('Bezug 1'!H39,Stoffe!$B:$B,0)))</f>
        <v/>
      </c>
      <c r="N39" s="30" t="str">
        <f>IF(H39="","",INDEX(Stoffe!$C:$C,MATCH('Bezug 1'!H39,Stoffe!$B:$B,0)))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IF(OR(B40="",C40=""),"",Betriebsdaten!$B$13)</f>
        <v/>
      </c>
      <c r="E40" s="80"/>
      <c r="F40" s="81"/>
      <c r="G40" s="82" t="str">
        <f>IF(F40="","",INDEX(Dropdown!C:C,MATCH(F40,Dropdown!B:B,0)))</f>
        <v/>
      </c>
      <c r="H40" s="79"/>
      <c r="I40" s="13" t="str">
        <f t="shared" si="3"/>
        <v/>
      </c>
      <c r="J40" s="83"/>
      <c r="K40" s="29" t="str">
        <f>IF(H40="","",INDEX(Stoffe!$D:$D,MATCH('Bezug 1'!H40,Stoffe!$B:$B,0)))</f>
        <v/>
      </c>
      <c r="L40" s="30" t="str">
        <f>IF(H40="","",INDEX(Stoffe!$C:$C,MATCH('Bezug 1'!H40,Stoffe!$B:$B,0)))</f>
        <v/>
      </c>
      <c r="M40" s="29" t="str">
        <f>IF(H40="","",INDEX(Stoffe!$G:$G,MATCH('Bezug 1'!H40,Stoffe!$B:$B,0)))</f>
        <v/>
      </c>
      <c r="N40" s="30" t="str">
        <f>IF(H40="","",INDEX(Stoffe!$C:$C,MATCH('Bezug 1'!H40,Stoffe!$B:$B,0)))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IF(OR(B41="",C41=""),"",Betriebsdaten!$B$13)</f>
        <v/>
      </c>
      <c r="E41" s="80"/>
      <c r="F41" s="81"/>
      <c r="G41" s="82" t="str">
        <f>IF(F41="","",INDEX(Dropdown!C:C,MATCH(F41,Dropdown!B:B,0)))</f>
        <v/>
      </c>
      <c r="H41" s="79"/>
      <c r="I41" s="13" t="str">
        <f t="shared" si="3"/>
        <v/>
      </c>
      <c r="J41" s="83"/>
      <c r="K41" s="29" t="str">
        <f>IF(H41="","",INDEX(Stoffe!$D:$D,MATCH('Bezug 1'!H41,Stoffe!$B:$B,0)))</f>
        <v/>
      </c>
      <c r="L41" s="30" t="str">
        <f>IF(H41="","",INDEX(Stoffe!$C:$C,MATCH('Bezug 1'!H41,Stoffe!$B:$B,0)))</f>
        <v/>
      </c>
      <c r="M41" s="29" t="str">
        <f>IF(H41="","",INDEX(Stoffe!$G:$G,MATCH('Bezug 1'!H41,Stoffe!$B:$B,0)))</f>
        <v/>
      </c>
      <c r="N41" s="30" t="str">
        <f>IF(H41="","",INDEX(Stoffe!$C:$C,MATCH('Bezug 1'!H41,Stoffe!$B:$B,0)))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IF(OR(B42="",C42=""),"",Betriebsdaten!$B$13)</f>
        <v/>
      </c>
      <c r="E42" s="80"/>
      <c r="F42" s="81"/>
      <c r="G42" s="82" t="str">
        <f>IF(F42="","",INDEX(Dropdown!C:C,MATCH(F42,Dropdown!B:B,0)))</f>
        <v/>
      </c>
      <c r="H42" s="79"/>
      <c r="I42" s="13" t="str">
        <f t="shared" si="3"/>
        <v/>
      </c>
      <c r="J42" s="83"/>
      <c r="K42" s="29" t="str">
        <f>IF(H42="","",INDEX(Stoffe!$D:$D,MATCH('Bezug 1'!H42,Stoffe!$B:$B,0)))</f>
        <v/>
      </c>
      <c r="L42" s="30" t="str">
        <f>IF(H42="","",INDEX(Stoffe!$C:$C,MATCH('Bezug 1'!H42,Stoffe!$B:$B,0)))</f>
        <v/>
      </c>
      <c r="M42" s="29" t="str">
        <f>IF(H42="","",INDEX(Stoffe!$G:$G,MATCH('Bezug 1'!H42,Stoffe!$B:$B,0)))</f>
        <v/>
      </c>
      <c r="N42" s="30" t="str">
        <f>IF(H42="","",INDEX(Stoffe!$C:$C,MATCH('Bezug 1'!H42,Stoffe!$B:$B,0)))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IF(OR(B43="",C43=""),"",Betriebsdaten!$B$13)</f>
        <v/>
      </c>
      <c r="E43" s="80"/>
      <c r="F43" s="81"/>
      <c r="G43" s="82" t="str">
        <f>IF(F43="","",INDEX(Dropdown!C:C,MATCH(F43,Dropdown!B:B,0)))</f>
        <v/>
      </c>
      <c r="H43" s="79"/>
      <c r="I43" s="13" t="str">
        <f t="shared" si="3"/>
        <v/>
      </c>
      <c r="J43" s="83"/>
      <c r="K43" s="29" t="str">
        <f>IF(H43="","",INDEX(Stoffe!$D:$D,MATCH('Bezug 1'!H43,Stoffe!$B:$B,0)))</f>
        <v/>
      </c>
      <c r="L43" s="30" t="str">
        <f>IF(H43="","",INDEX(Stoffe!$C:$C,MATCH('Bezug 1'!H43,Stoffe!$B:$B,0)))</f>
        <v/>
      </c>
      <c r="M43" s="29" t="str">
        <f>IF(H43="","",INDEX(Stoffe!$G:$G,MATCH('Bezug 1'!H43,Stoffe!$B:$B,0)))</f>
        <v/>
      </c>
      <c r="N43" s="30" t="str">
        <f>IF(H43="","",INDEX(Stoffe!$C:$C,MATCH('Bezug 1'!H43,Stoffe!$B:$B,0)))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IF(OR(B44="",C44=""),"",Betriebsdaten!$B$13)</f>
        <v/>
      </c>
      <c r="E44" s="80"/>
      <c r="F44" s="81"/>
      <c r="G44" s="82" t="str">
        <f>IF(F44="","",INDEX(Dropdown!C:C,MATCH(F44,Dropdown!B:B,0)))</f>
        <v/>
      </c>
      <c r="H44" s="79"/>
      <c r="I44" s="13" t="str">
        <f t="shared" si="3"/>
        <v/>
      </c>
      <c r="J44" s="83"/>
      <c r="K44" s="29" t="str">
        <f>IF(H44="","",INDEX(Stoffe!$D:$D,MATCH('Bezug 1'!H44,Stoffe!$B:$B,0)))</f>
        <v/>
      </c>
      <c r="L44" s="30" t="str">
        <f>IF(H44="","",INDEX(Stoffe!$C:$C,MATCH('Bezug 1'!H44,Stoffe!$B:$B,0)))</f>
        <v/>
      </c>
      <c r="M44" s="29" t="str">
        <f>IF(H44="","",INDEX(Stoffe!$G:$G,MATCH('Bezug 1'!H44,Stoffe!$B:$B,0)))</f>
        <v/>
      </c>
      <c r="N44" s="30" t="str">
        <f>IF(H44="","",INDEX(Stoffe!$C:$C,MATCH('Bezug 1'!H44,Stoffe!$B:$B,0)))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IF(OR(B45="",C45=""),"",Betriebsdaten!$B$13)</f>
        <v/>
      </c>
      <c r="E45" s="80"/>
      <c r="F45" s="81"/>
      <c r="G45" s="82" t="str">
        <f>IF(F45="","",INDEX(Dropdown!C:C,MATCH(F45,Dropdown!B:B,0)))</f>
        <v/>
      </c>
      <c r="H45" s="79"/>
      <c r="I45" s="13" t="str">
        <f t="shared" si="3"/>
        <v/>
      </c>
      <c r="J45" s="83"/>
      <c r="K45" s="29" t="str">
        <f>IF(H45="","",INDEX(Stoffe!$D:$D,MATCH('Bezug 1'!H45,Stoffe!$B:$B,0)))</f>
        <v/>
      </c>
      <c r="L45" s="30" t="str">
        <f>IF(H45="","",INDEX(Stoffe!$C:$C,MATCH('Bezug 1'!H45,Stoffe!$B:$B,0)))</f>
        <v/>
      </c>
      <c r="M45" s="29" t="str">
        <f>IF(H45="","",INDEX(Stoffe!$G:$G,MATCH('Bezug 1'!H45,Stoffe!$B:$B,0)))</f>
        <v/>
      </c>
      <c r="N45" s="30" t="str">
        <f>IF(H45="","",INDEX(Stoffe!$C:$C,MATCH('Bezug 1'!H45,Stoffe!$B:$B,0)))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IF(OR(B46="",C46=""),"",Betriebsdaten!$B$13)</f>
        <v/>
      </c>
      <c r="E46" s="80"/>
      <c r="F46" s="81"/>
      <c r="G46" s="82" t="str">
        <f>IF(F46="","",INDEX(Dropdown!C:C,MATCH(F46,Dropdown!B:B,0)))</f>
        <v/>
      </c>
      <c r="H46" s="79"/>
      <c r="I46" s="13" t="str">
        <f t="shared" si="3"/>
        <v/>
      </c>
      <c r="J46" s="83"/>
      <c r="K46" s="29" t="str">
        <f>IF(H46="","",INDEX(Stoffe!$D:$D,MATCH('Bezug 1'!H46,Stoffe!$B:$B,0)))</f>
        <v/>
      </c>
      <c r="L46" s="30" t="str">
        <f>IF(H46="","",INDEX(Stoffe!$C:$C,MATCH('Bezug 1'!H46,Stoffe!$B:$B,0)))</f>
        <v/>
      </c>
      <c r="M46" s="29" t="str">
        <f>IF(H46="","",INDEX(Stoffe!$G:$G,MATCH('Bezug 1'!H46,Stoffe!$B:$B,0)))</f>
        <v/>
      </c>
      <c r="N46" s="30" t="str">
        <f>IF(H46="","",INDEX(Stoffe!$C:$C,MATCH('Bezug 1'!H46,Stoffe!$B:$B,0)))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IF(OR(B47="",C47=""),"",Betriebsdaten!$B$13)</f>
        <v/>
      </c>
      <c r="E47" s="80"/>
      <c r="F47" s="81"/>
      <c r="G47" s="82" t="str">
        <f>IF(F47="","",INDEX(Dropdown!C:C,MATCH(F47,Dropdown!B:B,0)))</f>
        <v/>
      </c>
      <c r="H47" s="79"/>
      <c r="I47" s="13" t="str">
        <f t="shared" si="3"/>
        <v/>
      </c>
      <c r="J47" s="83"/>
      <c r="K47" s="29" t="str">
        <f>IF(H47="","",INDEX(Stoffe!$D:$D,MATCH('Bezug 1'!H47,Stoffe!$B:$B,0)))</f>
        <v/>
      </c>
      <c r="L47" s="30" t="str">
        <f>IF(H47="","",INDEX(Stoffe!$C:$C,MATCH('Bezug 1'!H47,Stoffe!$B:$B,0)))</f>
        <v/>
      </c>
      <c r="M47" s="29" t="str">
        <f>IF(H47="","",INDEX(Stoffe!$G:$G,MATCH('Bezug 1'!H47,Stoffe!$B:$B,0)))</f>
        <v/>
      </c>
      <c r="N47" s="30" t="str">
        <f>IF(H47="","",INDEX(Stoffe!$C:$C,MATCH('Bezug 1'!H47,Stoffe!$B:$B,0)))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IF(OR(B48="",C48=""),"",Betriebsdaten!$B$13)</f>
        <v/>
      </c>
      <c r="E48" s="80"/>
      <c r="F48" s="81"/>
      <c r="G48" s="82" t="str">
        <f>IF(F48="","",INDEX(Dropdown!C:C,MATCH(F48,Dropdown!B:B,0)))</f>
        <v/>
      </c>
      <c r="H48" s="79"/>
      <c r="I48" s="13" t="str">
        <f t="shared" si="3"/>
        <v/>
      </c>
      <c r="J48" s="83"/>
      <c r="K48" s="29" t="str">
        <f>IF(H48="","",INDEX(Stoffe!$D:$D,MATCH('Bezug 1'!H48,Stoffe!$B:$B,0)))</f>
        <v/>
      </c>
      <c r="L48" s="30" t="str">
        <f>IF(H48="","",INDEX(Stoffe!$C:$C,MATCH('Bezug 1'!H48,Stoffe!$B:$B,0)))</f>
        <v/>
      </c>
      <c r="M48" s="29" t="str">
        <f>IF(H48="","",INDEX(Stoffe!$G:$G,MATCH('Bezug 1'!H48,Stoffe!$B:$B,0)))</f>
        <v/>
      </c>
      <c r="N48" s="30" t="str">
        <f>IF(H48="","",INDEX(Stoffe!$C:$C,MATCH('Bezug 1'!H48,Stoffe!$B:$B,0)))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IF(OR(B49="",C49=""),"",Betriebsdaten!$B$13)</f>
        <v/>
      </c>
      <c r="E49" s="80"/>
      <c r="F49" s="81"/>
      <c r="G49" s="82" t="str">
        <f>IF(F49="","",INDEX(Dropdown!C:C,MATCH(F49,Dropdown!B:B,0)))</f>
        <v/>
      </c>
      <c r="H49" s="79"/>
      <c r="I49" s="13" t="str">
        <f t="shared" si="3"/>
        <v/>
      </c>
      <c r="J49" s="83"/>
      <c r="K49" s="29" t="str">
        <f>IF(H49="","",INDEX(Stoffe!$D:$D,MATCH('Bezug 1'!H49,Stoffe!$B:$B,0)))</f>
        <v/>
      </c>
      <c r="L49" s="30" t="str">
        <f>IF(H49="","",INDEX(Stoffe!$C:$C,MATCH('Bezug 1'!H49,Stoffe!$B:$B,0)))</f>
        <v/>
      </c>
      <c r="M49" s="29" t="str">
        <f>IF(H49="","",INDEX(Stoffe!$G:$G,MATCH('Bezug 1'!H49,Stoffe!$B:$B,0)))</f>
        <v/>
      </c>
      <c r="N49" s="30" t="str">
        <f>IF(H49="","",INDEX(Stoffe!$C:$C,MATCH('Bezug 1'!H49,Stoffe!$B:$B,0)))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IF(OR(B50="",C50=""),"",Betriebsdaten!$B$13)</f>
        <v/>
      </c>
      <c r="E50" s="80"/>
      <c r="F50" s="81"/>
      <c r="G50" s="82" t="str">
        <f>IF(F50="","",INDEX(Dropdown!C:C,MATCH(F50,Dropdown!B:B,0)))</f>
        <v/>
      </c>
      <c r="H50" s="79"/>
      <c r="I50" s="13" t="str">
        <f t="shared" si="3"/>
        <v/>
      </c>
      <c r="J50" s="83"/>
      <c r="K50" s="29" t="str">
        <f>IF(H50="","",INDEX(Stoffe!$D:$D,MATCH('Bezug 1'!H50,Stoffe!$B:$B,0)))</f>
        <v/>
      </c>
      <c r="L50" s="30" t="str">
        <f>IF(H50="","",INDEX(Stoffe!$C:$C,MATCH('Bezug 1'!H50,Stoffe!$B:$B,0)))</f>
        <v/>
      </c>
      <c r="M50" s="29" t="str">
        <f>IF(H50="","",INDEX(Stoffe!$G:$G,MATCH('Bezug 1'!H50,Stoffe!$B:$B,0)))</f>
        <v/>
      </c>
      <c r="N50" s="30" t="str">
        <f>IF(H50="","",INDEX(Stoffe!$C:$C,MATCH('Bezug 1'!H50,Stoffe!$B:$B,0)))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owWOqK+gXuW5EiTiZfqrv+UHlVo0N9NH6KI+gMzAJ9hnrKwx/svsSvC6J2JEWwwhixvlz7yFAfzBwKCdbl2XDw==" saltValue="OG6ezNXI7vu4FtO2wAIy+g==" spinCount="100000" sheet="1" objects="1" scenarios="1" selectLockedCells="1"/>
  <mergeCells count="30">
    <mergeCell ref="A51:N51"/>
    <mergeCell ref="A27:P27"/>
    <mergeCell ref="A28:P28"/>
    <mergeCell ref="A29:A30"/>
    <mergeCell ref="G29:G30"/>
    <mergeCell ref="H29:H30"/>
    <mergeCell ref="I29:J29"/>
    <mergeCell ref="K29:L29"/>
    <mergeCell ref="M29:N29"/>
    <mergeCell ref="I30:J30"/>
    <mergeCell ref="K30:L30"/>
    <mergeCell ref="M30:N30"/>
    <mergeCell ref="B29:D29"/>
    <mergeCell ref="F29:F30"/>
    <mergeCell ref="E29:E30"/>
    <mergeCell ref="A25:N25"/>
    <mergeCell ref="I3:J3"/>
    <mergeCell ref="I4:J4"/>
    <mergeCell ref="M4:N4"/>
    <mergeCell ref="M3:N3"/>
    <mergeCell ref="K3:L3"/>
    <mergeCell ref="K4:L4"/>
    <mergeCell ref="B3:D3"/>
    <mergeCell ref="A1:P1"/>
    <mergeCell ref="A2:P2"/>
    <mergeCell ref="A3:A4"/>
    <mergeCell ref="H3:H4"/>
    <mergeCell ref="G3:G4"/>
    <mergeCell ref="E3:E4"/>
    <mergeCell ref="F3:F4"/>
  </mergeCells>
  <dataValidations xWindow="456" yWindow="456" count="2">
    <dataValidation allowBlank="1" showInputMessage="1" showErrorMessage="1" prompt="Bitte Produkt-Mengen oder bei Leguminosen-begrünung Fläche in Hektar angeben!" sqref="J5:J24" xr:uid="{00000000-0002-0000-0300-000000000000}"/>
    <dataValidation allowBlank="1" showInputMessage="1" showErrorMessage="1" prompt="Bitte Produkt-Mengen angeben!" sqref="J31:J50" xr:uid="{00000000-0002-0000-03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xWindow="456" yWindow="456" count="47">
        <x14:dataValidation type="list" allowBlank="1" showInputMessage="1" showErrorMessage="1" prompt="Tag der Nährstoff-zufuhr!" xr:uid="{00000000-0002-0000-0300-000002000000}">
          <x14:formula1>
            <xm:f>Dropdown!$D$1:$D$32</xm:f>
          </x14:formula1>
          <xm:sqref>B5:B24</xm:sqref>
        </x14:dataValidation>
        <x14:dataValidation type="list" allowBlank="1" showInputMessage="1" showErrorMessage="1" prompt="Monat der Nährstoff-zufuhr!" xr:uid="{00000000-0002-0000-0300-000003000000}">
          <x14:formula1>
            <xm:f>Dropdown!$E$1:$E$13</xm:f>
          </x14:formula1>
          <xm:sqref>C5:C24</xm:sqref>
        </x14:dataValidation>
        <x14:dataValidation type="list" allowBlank="1" showInputMessage="1" showErrorMessage="1" prompt="Tag der Nährstoff-abfuhr!" xr:uid="{00000000-0002-0000-0300-000004000000}">
          <x14:formula1>
            <xm:f>Dropdown!$D$1:$D$32</xm:f>
          </x14:formula1>
          <xm:sqref>B31:B50</xm:sqref>
        </x14:dataValidation>
        <x14:dataValidation type="list" allowBlank="1" showInputMessage="1" showErrorMessage="1" prompt="Monat der Nährstoff-abfuhr!" xr:uid="{00000000-0002-0000-0300-000005000000}">
          <x14:formula1>
            <xm:f>Dropdown!$E$1:$E$13</xm:f>
          </x14:formula1>
          <xm:sqref>C31:C50</xm:sqref>
        </x14:dataValidation>
        <x14:dataValidation type="list" allowBlank="1" showInputMessage="1" showErrorMessage="1" prompt="Bitte Angaben zur Ermittlung der Nährstoffwerte machen!_x000a_" xr:uid="{00000000-0002-0000-0300-000006000000}">
          <x14:formula1>
            <xm:f>Dropdown!$F$1:$F$3</xm:f>
          </x14:formula1>
          <xm:sqref>E5:E24 E31:E50</xm:sqref>
        </x14:dataValidation>
        <x14:dataValidation type="list" allowBlank="1" showInputMessage="1" showErrorMessage="1" prompt="Bitte Stoffgruppe auswählen!" xr:uid="{00000000-0002-0000-0300-000007000000}">
          <x14:formula1>
            <xm:f>Dropdown!$B$1:$B$10</xm:f>
          </x14:formula1>
          <xm:sqref>F5:F24</xm:sqref>
        </x14:dataValidation>
        <x14:dataValidation type="list" allowBlank="1" showInputMessage="1" showErrorMessage="1" prompt="Bitte Stoffgruppe auswählen!" xr:uid="{1759934E-F039-42C4-9655-7D0BB71AF609}">
          <x14:formula1>
            <xm:f>Dropdown!$G$1:$G$9</xm:f>
          </x14:formula1>
          <xm:sqref>F31:F50</xm:sqref>
        </x14:dataValidation>
        <x14:dataValidation type="list" allowBlank="1" showInputMessage="1" showErrorMessage="1" prompt="Zuerst Stoffgruppe dann zutreffende Nährstoff-_x000a_zufuhr auswählen!" xr:uid="{00000000-0002-0000-0300-000008000000}">
          <x14:formula1>
            <xm:f>IF(G5=1,Stoffe!B2:B11,IF(G5=2,Stoffe!B12:B42,IF(G5=3,Stoffe!B43:B60,IF(G5=4,Stoffe!B61:B87,IF(G5=5,Stoffe!B88:B92,IF(G5=6,Stoffe!B93:B97,IF(G5=7,Stoffe!B98:B102,IF(G5=8,Stoffe!B103:B128,IF(G5=9,Stoffe!B129:B138,"")))))))))</xm:f>
          </x14:formula1>
          <xm:sqref>H5</xm:sqref>
        </x14:dataValidation>
        <x14:dataValidation type="list" allowBlank="1" showInputMessage="1" showErrorMessage="1" prompt="Zuerst Stoffgruppe dann zutreffende Nährstoff-_x000a_zufuhr auswählen!" xr:uid="{00000000-0002-0000-0300-000009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300-00000A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300-00000B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300-00000C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300-00000D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300-00000E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300-00000F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300-000010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300-000011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300-000012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300-000013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300-000014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300-000015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300-000016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300-000017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300-000018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300-000019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300-00001A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300-00001B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abfuhr auswählen!" xr:uid="{6C42F725-DF21-4763-802D-37374E761C8A}">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abfuhr auswählen!" xr:uid="{EEED5995-DD38-40B7-943E-9054F8FCFE95}">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87BE81F6-114D-48F7-B32B-9F0679E68D38}">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85E4C0F6-144F-4063-83D1-3E10816AC718}">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81E7FE45-1447-4A05-B68F-3A723B16AE9F}">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9AC6702D-AFD1-41E6-9E20-74F346A548E5}">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E035A909-9F00-4FF9-92BA-01C6C614B421}">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12563438-D29B-4A7F-85FA-20F3A5A84124}">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31716367-E7C4-49DD-8BB1-D01D7EBEFEB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34B54DFC-636B-42B5-B2FB-17EAB2522912}">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D78BFC32-E9BB-431A-BB43-BA81D0655F19}">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E847A79-A39C-49DE-9731-8E864D653E51}">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F831857B-ED16-44F7-9BB7-83D4145598D3}">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9600D3FA-A70F-4D00-992C-42210ACC474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1D3DAA1-0851-4446-8EAC-5F9E7A5975E2}">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A982BA61-0234-4BF2-9164-9E268AC1EDE8}">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54A07610-FBDA-4EE8-B9E0-D81D56FC6776}">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92110D49-BB3F-46DC-B9FC-BFF410136D37}">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9A817EFE-368B-48E0-BC31-8EB6DF837686}">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E1548656-8570-4C81-B38B-7C217817F043}">
          <x14:formula1>
            <xm:f>IF(G50=1,Stoffe!B2:B11,IF(G50=2,Stoffe!B12:B42,IF(G50=3,Stoffe!B43:B60,IF(G50=4,Stoffe!B61:B87,IF(G50=5,Stoffe!B88:B92,IF(G50=6,Stoffe!B93:B97,IF(G50=7,Stoffe!B98:B102,IF(G50=8,Stoffe!B103:B128,IF(G50=9,Stoffe!B129:B138,"")))))))))</xm:f>
          </x14:formula1>
          <xm:sqref>H50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bestFit="1"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8</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IF(OR(B5="",C5=""),"",Betriebsdaten!$B$14)</f>
        <v/>
      </c>
      <c r="E5" s="80"/>
      <c r="F5" s="81"/>
      <c r="G5" s="82" t="str">
        <f>IF(F5="","",INDEX(Dropdown!C:C,MATCH(F5,Dropdown!B:B,0)))</f>
        <v/>
      </c>
      <c r="H5" s="79"/>
      <c r="I5" s="13" t="str">
        <f t="shared" ref="I5:I24" si="0">IF(H5="","",IF(L5="kg/t","Menge in Tonnen!",IF(L5="kg/m³","Menge in Kubikmetern!",IF(L5="kg/ha","Fläche in Hektar!"))))</f>
        <v/>
      </c>
      <c r="J5" s="83"/>
      <c r="K5" s="29" t="str">
        <f>IF(H5="","",INDEX(Stoffe!$D:$D,MATCH('Bezug 2'!H5,Stoffe!$B:$B,0)))</f>
        <v/>
      </c>
      <c r="L5" s="30" t="str">
        <f>IF(H5="","",INDEX(Stoffe!$C:$C,MATCH('Bezug 2'!H5,Stoffe!$B:$B,0)))</f>
        <v/>
      </c>
      <c r="M5" s="29" t="str">
        <f>IF(H5="","",INDEX(Stoffe!$G:$G,MATCH('Bezug 2'!H5,Stoffe!$B:$B,0)))</f>
        <v/>
      </c>
      <c r="N5" s="30" t="str">
        <f>IF(H5="","",INDEX(Stoffe!$C:$C,MATCH('Bezug 2'!H5,Stoffe!$B:$B,0)))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IF(OR(B6="",C6=""),"",Betriebsdaten!$B$14)</f>
        <v/>
      </c>
      <c r="E6" s="80"/>
      <c r="F6" s="81"/>
      <c r="G6" s="82" t="str">
        <f>IF(F6="","",INDEX(Dropdown!C:C,MATCH(F6,Dropdown!B:B,0)))</f>
        <v/>
      </c>
      <c r="H6" s="79"/>
      <c r="I6" s="13" t="str">
        <f t="shared" si="0"/>
        <v/>
      </c>
      <c r="J6" s="83"/>
      <c r="K6" s="29" t="str">
        <f>IF(H6="","",INDEX(Stoffe!$D:$D,MATCH('Bezug 2'!H6,Stoffe!$B:$B,0)))</f>
        <v/>
      </c>
      <c r="L6" s="30" t="str">
        <f>IF(H6="","",INDEX(Stoffe!$C:$C,MATCH('Bezug 2'!H6,Stoffe!$B:$B,0)))</f>
        <v/>
      </c>
      <c r="M6" s="29" t="str">
        <f>IF(H6="","",INDEX(Stoffe!$G:$G,MATCH('Bezug 2'!H6,Stoffe!$B:$B,0)))</f>
        <v/>
      </c>
      <c r="N6" s="30" t="str">
        <f>IF(H6="","",INDEX(Stoffe!$C:$C,MATCH('Bezug 2'!H6,Stoffe!$B:$B,0)))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IF(OR(B7="",C7=""),"",Betriebsdaten!$B$14)</f>
        <v/>
      </c>
      <c r="E7" s="80"/>
      <c r="F7" s="81"/>
      <c r="G7" s="82" t="str">
        <f>IF(F7="","",INDEX(Dropdown!C:C,MATCH(F7,Dropdown!B:B,0)))</f>
        <v/>
      </c>
      <c r="H7" s="79"/>
      <c r="I7" s="13" t="str">
        <f t="shared" si="0"/>
        <v/>
      </c>
      <c r="J7" s="83"/>
      <c r="K7" s="29" t="str">
        <f>IF(H7="","",INDEX(Stoffe!$D:$D,MATCH('Bezug 2'!H7,Stoffe!$B:$B,0)))</f>
        <v/>
      </c>
      <c r="L7" s="30" t="str">
        <f>IF(H7="","",INDEX(Stoffe!$C:$C,MATCH('Bezug 2'!H7,Stoffe!$B:$B,0)))</f>
        <v/>
      </c>
      <c r="M7" s="29" t="str">
        <f>IF(H7="","",INDEX(Stoffe!$G:$G,MATCH('Bezug 2'!H7,Stoffe!$B:$B,0)))</f>
        <v/>
      </c>
      <c r="N7" s="30" t="str">
        <f>IF(H7="","",INDEX(Stoffe!$C:$C,MATCH('Bezug 2'!H7,Stoffe!$B:$B,0)))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IF(OR(B8="",C8=""),"",Betriebsdaten!$B$14)</f>
        <v/>
      </c>
      <c r="E8" s="80"/>
      <c r="F8" s="81"/>
      <c r="G8" s="82" t="str">
        <f>IF(F8="","",INDEX(Dropdown!C:C,MATCH(F8,Dropdown!B:B,0)))</f>
        <v/>
      </c>
      <c r="H8" s="79"/>
      <c r="I8" s="13" t="str">
        <f t="shared" si="0"/>
        <v/>
      </c>
      <c r="J8" s="83"/>
      <c r="K8" s="29" t="str">
        <f>IF(H8="","",INDEX(Stoffe!$D:$D,MATCH('Bezug 2'!H8,Stoffe!$B:$B,0)))</f>
        <v/>
      </c>
      <c r="L8" s="30" t="str">
        <f>IF(H8="","",INDEX(Stoffe!$C:$C,MATCH('Bezug 2'!H8,Stoffe!$B:$B,0)))</f>
        <v/>
      </c>
      <c r="M8" s="29" t="str">
        <f>IF(H8="","",INDEX(Stoffe!$G:$G,MATCH('Bezug 2'!H8,Stoffe!$B:$B,0)))</f>
        <v/>
      </c>
      <c r="N8" s="30" t="str">
        <f>IF(H8="","",INDEX(Stoffe!$C:$C,MATCH('Bezug 2'!H8,Stoffe!$B:$B,0)))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IF(OR(B9="",C9=""),"",Betriebsdaten!$B$14)</f>
        <v/>
      </c>
      <c r="E9" s="80"/>
      <c r="F9" s="81"/>
      <c r="G9" s="82" t="str">
        <f>IF(F9="","",INDEX(Dropdown!C:C,MATCH(F9,Dropdown!B:B,0)))</f>
        <v/>
      </c>
      <c r="H9" s="79"/>
      <c r="I9" s="13" t="str">
        <f t="shared" si="0"/>
        <v/>
      </c>
      <c r="J9" s="83"/>
      <c r="K9" s="29" t="str">
        <f>IF(H9="","",INDEX(Stoffe!$D:$D,MATCH('Bezug 2'!H9,Stoffe!$B:$B,0)))</f>
        <v/>
      </c>
      <c r="L9" s="30" t="str">
        <f>IF(H9="","",INDEX(Stoffe!$C:$C,MATCH('Bezug 2'!H9,Stoffe!$B:$B,0)))</f>
        <v/>
      </c>
      <c r="M9" s="29" t="str">
        <f>IF(H9="","",INDEX(Stoffe!$G:$G,MATCH('Bezug 2'!H9,Stoffe!$B:$B,0)))</f>
        <v/>
      </c>
      <c r="N9" s="30" t="str">
        <f>IF(H9="","",INDEX(Stoffe!$C:$C,MATCH('Bezug 2'!H9,Stoffe!$B:$B,0)))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IF(OR(B10="",C10=""),"",Betriebsdaten!$B$14)</f>
        <v/>
      </c>
      <c r="E10" s="80"/>
      <c r="F10" s="81"/>
      <c r="G10" s="82" t="str">
        <f>IF(F10="","",INDEX(Dropdown!C:C,MATCH(F10,Dropdown!B:B,0)))</f>
        <v/>
      </c>
      <c r="H10" s="79"/>
      <c r="I10" s="13" t="str">
        <f t="shared" si="0"/>
        <v/>
      </c>
      <c r="J10" s="83"/>
      <c r="K10" s="29" t="str">
        <f>IF(H10="","",INDEX(Stoffe!$D:$D,MATCH('Bezug 2'!H10,Stoffe!$B:$B,0)))</f>
        <v/>
      </c>
      <c r="L10" s="30" t="str">
        <f>IF(H10="","",INDEX(Stoffe!$C:$C,MATCH('Bezug 2'!H10,Stoffe!$B:$B,0)))</f>
        <v/>
      </c>
      <c r="M10" s="29" t="str">
        <f>IF(H10="","",INDEX(Stoffe!$G:$G,MATCH('Bezug 2'!H10,Stoffe!$B:$B,0)))</f>
        <v/>
      </c>
      <c r="N10" s="30" t="str">
        <f>IF(H10="","",INDEX(Stoffe!$C:$C,MATCH('Bezug 2'!H10,Stoffe!$B:$B,0)))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IF(OR(B11="",C11=""),"",Betriebsdaten!$B$14)</f>
        <v/>
      </c>
      <c r="E11" s="80"/>
      <c r="F11" s="81"/>
      <c r="G11" s="82" t="str">
        <f>IF(F11="","",INDEX(Dropdown!C:C,MATCH(F11,Dropdown!B:B,0)))</f>
        <v/>
      </c>
      <c r="H11" s="79"/>
      <c r="I11" s="13" t="str">
        <f t="shared" si="0"/>
        <v/>
      </c>
      <c r="J11" s="83"/>
      <c r="K11" s="29" t="str">
        <f>IF(H11="","",INDEX(Stoffe!$D:$D,MATCH('Bezug 2'!H11,Stoffe!$B:$B,0)))</f>
        <v/>
      </c>
      <c r="L11" s="30" t="str">
        <f>IF(H11="","",INDEX(Stoffe!$C:$C,MATCH('Bezug 2'!H11,Stoffe!$B:$B,0)))</f>
        <v/>
      </c>
      <c r="M11" s="29" t="str">
        <f>IF(H11="","",INDEX(Stoffe!$G:$G,MATCH('Bezug 2'!H11,Stoffe!$B:$B,0)))</f>
        <v/>
      </c>
      <c r="N11" s="30" t="str">
        <f>IF(H11="","",INDEX(Stoffe!$C:$C,MATCH('Bezug 2'!H11,Stoffe!$B:$B,0)))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IF(OR(B12="",C12=""),"",Betriebsdaten!$B$14)</f>
        <v/>
      </c>
      <c r="E12" s="80"/>
      <c r="F12" s="81"/>
      <c r="G12" s="82" t="str">
        <f>IF(F12="","",INDEX(Dropdown!C:C,MATCH(F12,Dropdown!B:B,0)))</f>
        <v/>
      </c>
      <c r="H12" s="79"/>
      <c r="I12" s="13" t="str">
        <f t="shared" si="0"/>
        <v/>
      </c>
      <c r="J12" s="83"/>
      <c r="K12" s="29" t="str">
        <f>IF(H12="","",INDEX(Stoffe!$D:$D,MATCH('Bezug 2'!H12,Stoffe!$B:$B,0)))</f>
        <v/>
      </c>
      <c r="L12" s="30" t="str">
        <f>IF(H12="","",INDEX(Stoffe!$C:$C,MATCH('Bezug 2'!H12,Stoffe!$B:$B,0)))</f>
        <v/>
      </c>
      <c r="M12" s="29" t="str">
        <f>IF(H12="","",INDEX(Stoffe!$G:$G,MATCH('Bezug 2'!H12,Stoffe!$B:$B,0)))</f>
        <v/>
      </c>
      <c r="N12" s="30" t="str">
        <f>IF(H12="","",INDEX(Stoffe!$C:$C,MATCH('Bezug 2'!H12,Stoffe!$B:$B,0)))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IF(OR(B13="",C13=""),"",Betriebsdaten!$B$14)</f>
        <v/>
      </c>
      <c r="E13" s="80"/>
      <c r="F13" s="81"/>
      <c r="G13" s="82" t="str">
        <f>IF(F13="","",INDEX(Dropdown!C:C,MATCH(F13,Dropdown!B:B,0)))</f>
        <v/>
      </c>
      <c r="H13" s="79"/>
      <c r="I13" s="13" t="str">
        <f t="shared" si="0"/>
        <v/>
      </c>
      <c r="J13" s="83"/>
      <c r="K13" s="29" t="str">
        <f>IF(H13="","",INDEX(Stoffe!$D:$D,MATCH('Bezug 2'!H13,Stoffe!$B:$B,0)))</f>
        <v/>
      </c>
      <c r="L13" s="30" t="str">
        <f>IF(H13="","",INDEX(Stoffe!$C:$C,MATCH('Bezug 2'!H13,Stoffe!$B:$B,0)))</f>
        <v/>
      </c>
      <c r="M13" s="29" t="str">
        <f>IF(H13="","",INDEX(Stoffe!$G:$G,MATCH('Bezug 2'!H13,Stoffe!$B:$B,0)))</f>
        <v/>
      </c>
      <c r="N13" s="30" t="str">
        <f>IF(H13="","",INDEX(Stoffe!$C:$C,MATCH('Bezug 2'!H13,Stoffe!$B:$B,0)))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IF(OR(B14="",C14=""),"",Betriebsdaten!$B$14)</f>
        <v/>
      </c>
      <c r="E14" s="80"/>
      <c r="F14" s="81"/>
      <c r="G14" s="82" t="str">
        <f>IF(F14="","",INDEX(Dropdown!C:C,MATCH(F14,Dropdown!B:B,0)))</f>
        <v/>
      </c>
      <c r="H14" s="79"/>
      <c r="I14" s="13" t="str">
        <f t="shared" si="0"/>
        <v/>
      </c>
      <c r="J14" s="83"/>
      <c r="K14" s="29" t="str">
        <f>IF(H14="","",INDEX(Stoffe!$D:$D,MATCH('Bezug 2'!H14,Stoffe!$B:$B,0)))</f>
        <v/>
      </c>
      <c r="L14" s="30" t="str">
        <f>IF(H14="","",INDEX(Stoffe!$C:$C,MATCH('Bezug 2'!H14,Stoffe!$B:$B,0)))</f>
        <v/>
      </c>
      <c r="M14" s="29" t="str">
        <f>IF(H14="","",INDEX(Stoffe!$G:$G,MATCH('Bezug 2'!H14,Stoffe!$B:$B,0)))</f>
        <v/>
      </c>
      <c r="N14" s="30" t="str">
        <f>IF(H14="","",INDEX(Stoffe!$C:$C,MATCH('Bezug 2'!H14,Stoffe!$B:$B,0)))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IF(OR(B15="",C15=""),"",Betriebsdaten!$B$14)</f>
        <v/>
      </c>
      <c r="E15" s="80"/>
      <c r="F15" s="81"/>
      <c r="G15" s="82" t="str">
        <f>IF(F15="","",INDEX(Dropdown!C:C,MATCH(F15,Dropdown!B:B,0)))</f>
        <v/>
      </c>
      <c r="H15" s="79"/>
      <c r="I15" s="13" t="str">
        <f t="shared" si="0"/>
        <v/>
      </c>
      <c r="J15" s="83"/>
      <c r="K15" s="29" t="str">
        <f>IF(H15="","",INDEX(Stoffe!$D:$D,MATCH('Bezug 2'!H15,Stoffe!$B:$B,0)))</f>
        <v/>
      </c>
      <c r="L15" s="30" t="str">
        <f>IF(H15="","",INDEX(Stoffe!$C:$C,MATCH('Bezug 2'!H15,Stoffe!$B:$B,0)))</f>
        <v/>
      </c>
      <c r="M15" s="29" t="str">
        <f>IF(H15="","",INDEX(Stoffe!$G:$G,MATCH('Bezug 2'!H15,Stoffe!$B:$B,0)))</f>
        <v/>
      </c>
      <c r="N15" s="30" t="str">
        <f>IF(H15="","",INDEX(Stoffe!$C:$C,MATCH('Bezug 2'!H15,Stoffe!$B:$B,0)))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IF(OR(B16="",C16=""),"",Betriebsdaten!$B$14)</f>
        <v/>
      </c>
      <c r="E16" s="80"/>
      <c r="F16" s="81"/>
      <c r="G16" s="82" t="str">
        <f>IF(F16="","",INDEX(Dropdown!C:C,MATCH(F16,Dropdown!B:B,0)))</f>
        <v/>
      </c>
      <c r="H16" s="79"/>
      <c r="I16" s="13" t="str">
        <f t="shared" si="0"/>
        <v/>
      </c>
      <c r="J16" s="83"/>
      <c r="K16" s="29" t="str">
        <f>IF(H16="","",INDEX(Stoffe!$D:$D,MATCH('Bezug 2'!H16,Stoffe!$B:$B,0)))</f>
        <v/>
      </c>
      <c r="L16" s="30" t="str">
        <f>IF(H16="","",INDEX(Stoffe!$C:$C,MATCH('Bezug 2'!H16,Stoffe!$B:$B,0)))</f>
        <v/>
      </c>
      <c r="M16" s="29" t="str">
        <f>IF(H16="","",INDEX(Stoffe!$G:$G,MATCH('Bezug 2'!H16,Stoffe!$B:$B,0)))</f>
        <v/>
      </c>
      <c r="N16" s="30" t="str">
        <f>IF(H16="","",INDEX(Stoffe!$C:$C,MATCH('Bezug 2'!H16,Stoffe!$B:$B,0)))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IF(OR(B17="",C17=""),"",Betriebsdaten!$B$14)</f>
        <v/>
      </c>
      <c r="E17" s="80"/>
      <c r="F17" s="81"/>
      <c r="G17" s="82" t="str">
        <f>IF(F17="","",INDEX(Dropdown!C:C,MATCH(F17,Dropdown!B:B,0)))</f>
        <v/>
      </c>
      <c r="H17" s="79"/>
      <c r="I17" s="13" t="str">
        <f t="shared" si="0"/>
        <v/>
      </c>
      <c r="J17" s="83"/>
      <c r="K17" s="29" t="str">
        <f>IF(H17="","",INDEX(Stoffe!$D:$D,MATCH('Bezug 2'!H17,Stoffe!$B:$B,0)))</f>
        <v/>
      </c>
      <c r="L17" s="30" t="str">
        <f>IF(H17="","",INDEX(Stoffe!$C:$C,MATCH('Bezug 2'!H17,Stoffe!$B:$B,0)))</f>
        <v/>
      </c>
      <c r="M17" s="29" t="str">
        <f>IF(H17="","",INDEX(Stoffe!$G:$G,MATCH('Bezug 2'!H17,Stoffe!$B:$B,0)))</f>
        <v/>
      </c>
      <c r="N17" s="30" t="str">
        <f>IF(H17="","",INDEX(Stoffe!$C:$C,MATCH('Bezug 2'!H17,Stoffe!$B:$B,0)))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IF(OR(B18="",C18=""),"",Betriebsdaten!$B$14)</f>
        <v/>
      </c>
      <c r="E18" s="80"/>
      <c r="F18" s="81"/>
      <c r="G18" s="82" t="str">
        <f>IF(F18="","",INDEX(Dropdown!C:C,MATCH(F18,Dropdown!B:B,0)))</f>
        <v/>
      </c>
      <c r="H18" s="79"/>
      <c r="I18" s="13" t="str">
        <f t="shared" si="0"/>
        <v/>
      </c>
      <c r="J18" s="83"/>
      <c r="K18" s="29" t="str">
        <f>IF(H18="","",INDEX(Stoffe!$D:$D,MATCH('Bezug 2'!H18,Stoffe!$B:$B,0)))</f>
        <v/>
      </c>
      <c r="L18" s="30" t="str">
        <f>IF(H18="","",INDEX(Stoffe!$C:$C,MATCH('Bezug 2'!H18,Stoffe!$B:$B,0)))</f>
        <v/>
      </c>
      <c r="M18" s="29" t="str">
        <f>IF(H18="","",INDEX(Stoffe!$G:$G,MATCH('Bezug 2'!H18,Stoffe!$B:$B,0)))</f>
        <v/>
      </c>
      <c r="N18" s="30" t="str">
        <f>IF(H18="","",INDEX(Stoffe!$C:$C,MATCH('Bezug 2'!H18,Stoffe!$B:$B,0)))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IF(OR(B19="",C19=""),"",Betriebsdaten!$B$14)</f>
        <v/>
      </c>
      <c r="E19" s="80"/>
      <c r="F19" s="81"/>
      <c r="G19" s="82" t="str">
        <f>IF(F19="","",INDEX(Dropdown!C:C,MATCH(F19,Dropdown!B:B,0)))</f>
        <v/>
      </c>
      <c r="H19" s="79"/>
      <c r="I19" s="13" t="str">
        <f t="shared" si="0"/>
        <v/>
      </c>
      <c r="J19" s="83"/>
      <c r="K19" s="29" t="str">
        <f>IF(H19="","",INDEX(Stoffe!$D:$D,MATCH('Bezug 2'!H19,Stoffe!$B:$B,0)))</f>
        <v/>
      </c>
      <c r="L19" s="30" t="str">
        <f>IF(H19="","",INDEX(Stoffe!$C:$C,MATCH('Bezug 2'!H19,Stoffe!$B:$B,0)))</f>
        <v/>
      </c>
      <c r="M19" s="29" t="str">
        <f>IF(H19="","",INDEX(Stoffe!$G:$G,MATCH('Bezug 2'!H19,Stoffe!$B:$B,0)))</f>
        <v/>
      </c>
      <c r="N19" s="30" t="str">
        <f>IF(H19="","",INDEX(Stoffe!$C:$C,MATCH('Bezug 2'!H19,Stoffe!$B:$B,0)))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IF(OR(B20="",C20=""),"",Betriebsdaten!$B$14)</f>
        <v/>
      </c>
      <c r="E20" s="80"/>
      <c r="F20" s="81"/>
      <c r="G20" s="82" t="str">
        <f>IF(F20="","",INDEX(Dropdown!C:C,MATCH(F20,Dropdown!B:B,0)))</f>
        <v/>
      </c>
      <c r="H20" s="79"/>
      <c r="I20" s="13" t="str">
        <f t="shared" si="0"/>
        <v/>
      </c>
      <c r="J20" s="83"/>
      <c r="K20" s="29" t="str">
        <f>IF(H20="","",INDEX(Stoffe!$D:$D,MATCH('Bezug 2'!H20,Stoffe!$B:$B,0)))</f>
        <v/>
      </c>
      <c r="L20" s="30" t="str">
        <f>IF(H20="","",INDEX(Stoffe!$C:$C,MATCH('Bezug 2'!H20,Stoffe!$B:$B,0)))</f>
        <v/>
      </c>
      <c r="M20" s="29" t="str">
        <f>IF(H20="","",INDEX(Stoffe!$G:$G,MATCH('Bezug 2'!H20,Stoffe!$B:$B,0)))</f>
        <v/>
      </c>
      <c r="N20" s="30" t="str">
        <f>IF(H20="","",INDEX(Stoffe!$C:$C,MATCH('Bezug 2'!H20,Stoffe!$B:$B,0)))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IF(OR(B21="",C21=""),"",Betriebsdaten!$B$14)</f>
        <v/>
      </c>
      <c r="E21" s="80"/>
      <c r="F21" s="81"/>
      <c r="G21" s="82" t="str">
        <f>IF(F21="","",INDEX(Dropdown!C:C,MATCH(F21,Dropdown!B:B,0)))</f>
        <v/>
      </c>
      <c r="H21" s="79"/>
      <c r="I21" s="13" t="str">
        <f t="shared" si="0"/>
        <v/>
      </c>
      <c r="J21" s="83"/>
      <c r="K21" s="29" t="str">
        <f>IF(H21="","",INDEX(Stoffe!$D:$D,MATCH('Bezug 2'!H21,Stoffe!$B:$B,0)))</f>
        <v/>
      </c>
      <c r="L21" s="30" t="str">
        <f>IF(H21="","",INDEX(Stoffe!$C:$C,MATCH('Bezug 2'!H21,Stoffe!$B:$B,0)))</f>
        <v/>
      </c>
      <c r="M21" s="29" t="str">
        <f>IF(H21="","",INDEX(Stoffe!$G:$G,MATCH('Bezug 2'!H21,Stoffe!$B:$B,0)))</f>
        <v/>
      </c>
      <c r="N21" s="30" t="str">
        <f>IF(H21="","",INDEX(Stoffe!$C:$C,MATCH('Bezug 2'!H21,Stoffe!$B:$B,0)))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IF(OR(B22="",C22=""),"",Betriebsdaten!$B$14)</f>
        <v/>
      </c>
      <c r="E22" s="80"/>
      <c r="F22" s="81"/>
      <c r="G22" s="82" t="str">
        <f>IF(F22="","",INDEX(Dropdown!C:C,MATCH(F22,Dropdown!B:B,0)))</f>
        <v/>
      </c>
      <c r="H22" s="79"/>
      <c r="I22" s="13" t="str">
        <f t="shared" si="0"/>
        <v/>
      </c>
      <c r="J22" s="83"/>
      <c r="K22" s="29" t="str">
        <f>IF(H22="","",INDEX(Stoffe!$D:$D,MATCH('Bezug 2'!H22,Stoffe!$B:$B,0)))</f>
        <v/>
      </c>
      <c r="L22" s="30" t="str">
        <f>IF(H22="","",INDEX(Stoffe!$C:$C,MATCH('Bezug 2'!H22,Stoffe!$B:$B,0)))</f>
        <v/>
      </c>
      <c r="M22" s="29" t="str">
        <f>IF(H22="","",INDEX(Stoffe!$G:$G,MATCH('Bezug 2'!H22,Stoffe!$B:$B,0)))</f>
        <v/>
      </c>
      <c r="N22" s="30" t="str">
        <f>IF(H22="","",INDEX(Stoffe!$C:$C,MATCH('Bezug 2'!H22,Stoffe!$B:$B,0)))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IF(OR(B23="",C23=""),"",Betriebsdaten!$B$14)</f>
        <v/>
      </c>
      <c r="E23" s="80"/>
      <c r="F23" s="81"/>
      <c r="G23" s="82" t="str">
        <f>IF(F23="","",INDEX(Dropdown!C:C,MATCH(F23,Dropdown!B:B,0)))</f>
        <v/>
      </c>
      <c r="H23" s="79"/>
      <c r="I23" s="13" t="str">
        <f t="shared" si="0"/>
        <v/>
      </c>
      <c r="J23" s="83"/>
      <c r="K23" s="29" t="str">
        <f>IF(H23="","",INDEX(Stoffe!$D:$D,MATCH('Bezug 2'!H23,Stoffe!$B:$B,0)))</f>
        <v/>
      </c>
      <c r="L23" s="30" t="str">
        <f>IF(H23="","",INDEX(Stoffe!$C:$C,MATCH('Bezug 2'!H23,Stoffe!$B:$B,0)))</f>
        <v/>
      </c>
      <c r="M23" s="29" t="str">
        <f>IF(H23="","",INDEX(Stoffe!$G:$G,MATCH('Bezug 2'!H23,Stoffe!$B:$B,0)))</f>
        <v/>
      </c>
      <c r="N23" s="30" t="str">
        <f>IF(H23="","",INDEX(Stoffe!$C:$C,MATCH('Bezug 2'!H23,Stoffe!$B:$B,0)))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IF(OR(B24="",C24=""),"",Betriebsdaten!$B$14)</f>
        <v/>
      </c>
      <c r="E24" s="80"/>
      <c r="F24" s="81"/>
      <c r="G24" s="82" t="str">
        <f>IF(F24="","",INDEX(Dropdown!C:C,MATCH(F24,Dropdown!B:B,0)))</f>
        <v/>
      </c>
      <c r="H24" s="79"/>
      <c r="I24" s="13" t="str">
        <f t="shared" si="0"/>
        <v/>
      </c>
      <c r="J24" s="83"/>
      <c r="K24" s="29" t="str">
        <f>IF(H24="","",INDEX(Stoffe!$D:$D,MATCH('Bezug 2'!H24,Stoffe!$B:$B,0)))</f>
        <v/>
      </c>
      <c r="L24" s="30" t="str">
        <f>IF(H24="","",INDEX(Stoffe!$C:$C,MATCH('Bezug 2'!H24,Stoffe!$B:$B,0)))</f>
        <v/>
      </c>
      <c r="M24" s="29" t="str">
        <f>IF(H24="","",INDEX(Stoffe!$G:$G,MATCH('Bezug 2'!H24,Stoffe!$B:$B,0)))</f>
        <v/>
      </c>
      <c r="N24" s="30" t="str">
        <f>IF(H24="","",INDEX(Stoffe!$C:$C,MATCH('Bezug 2'!H24,Stoffe!$B:$B,0)))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143</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IF(OR(B31="",C31=""),"",Betriebsdaten!$B$14)</f>
        <v/>
      </c>
      <c r="E31" s="80"/>
      <c r="F31" s="81"/>
      <c r="G31" s="82" t="str">
        <f>IF(F31="","",INDEX(Dropdown!C:C,MATCH(F31,Dropdown!B:B,0)))</f>
        <v/>
      </c>
      <c r="H31" s="79"/>
      <c r="I31" s="13" t="str">
        <f>IF(H31="","",IF(L31="kg/t","Menge in Tonnen!",IF(L31="kg/m³","Menge in Kubikmetern!")))</f>
        <v/>
      </c>
      <c r="J31" s="83"/>
      <c r="K31" s="29" t="str">
        <f>IF(H31="","",INDEX(Stoffe!$D:$D,MATCH('Bezug 2'!H31,Stoffe!$B:$B,0)))</f>
        <v/>
      </c>
      <c r="L31" s="30" t="str">
        <f>IF(H31="","",INDEX(Stoffe!$C:$C,MATCH('Bezug 2'!H31,Stoffe!$B:$B,0)))</f>
        <v/>
      </c>
      <c r="M31" s="29" t="str">
        <f>IF(H31="","",INDEX(Stoffe!$G:$G,MATCH('Bezug 2'!H31,Stoffe!$B:$B,0)))</f>
        <v/>
      </c>
      <c r="N31" s="30" t="str">
        <f>IF(H31="","",INDEX(Stoffe!$C:$C,MATCH('Bezug 2'!H31,Stoffe!$B:$B,0)))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IF(OR(B32="",C32=""),"",Betriebsdaten!$B$14)</f>
        <v/>
      </c>
      <c r="E32" s="80"/>
      <c r="F32" s="81"/>
      <c r="G32" s="82" t="str">
        <f>IF(F32="","",INDEX(Dropdown!C:C,MATCH(F32,Dropdown!B:B,0)))</f>
        <v/>
      </c>
      <c r="H32" s="79"/>
      <c r="I32" s="13" t="str">
        <f t="shared" ref="I32:I50" si="3">IF(H32="","",IF(L32="kg/t","Menge in Tonnen!",IF(L32="kg/m³","Menge in Kubikmetern!")))</f>
        <v/>
      </c>
      <c r="J32" s="83"/>
      <c r="K32" s="29" t="str">
        <f>IF(H32="","",INDEX(Stoffe!$D:$D,MATCH('Bezug 2'!H32,Stoffe!$B:$B,0)))</f>
        <v/>
      </c>
      <c r="L32" s="30" t="str">
        <f>IF(H32="","",INDEX(Stoffe!$C:$C,MATCH('Bezug 2'!H32,Stoffe!$B:$B,0)))</f>
        <v/>
      </c>
      <c r="M32" s="29" t="str">
        <f>IF(H32="","",INDEX(Stoffe!$G:$G,MATCH('Bezug 2'!H32,Stoffe!$B:$B,0)))</f>
        <v/>
      </c>
      <c r="N32" s="30" t="str">
        <f>IF(H32="","",INDEX(Stoffe!$C:$C,MATCH('Bezug 2'!H32,Stoffe!$B:$B,0)))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IF(OR(B33="",C33=""),"",Betriebsdaten!$B$14)</f>
        <v/>
      </c>
      <c r="E33" s="80"/>
      <c r="F33" s="81"/>
      <c r="G33" s="82" t="str">
        <f>IF(F33="","",INDEX(Dropdown!C:C,MATCH(F33,Dropdown!B:B,0)))</f>
        <v/>
      </c>
      <c r="H33" s="79"/>
      <c r="I33" s="13" t="str">
        <f t="shared" si="3"/>
        <v/>
      </c>
      <c r="J33" s="83"/>
      <c r="K33" s="29" t="str">
        <f>IF(H33="","",INDEX(Stoffe!$D:$D,MATCH('Bezug 2'!H33,Stoffe!$B:$B,0)))</f>
        <v/>
      </c>
      <c r="L33" s="30" t="str">
        <f>IF(H33="","",INDEX(Stoffe!$C:$C,MATCH('Bezug 2'!H33,Stoffe!$B:$B,0)))</f>
        <v/>
      </c>
      <c r="M33" s="29" t="str">
        <f>IF(H33="","",INDEX(Stoffe!$G:$G,MATCH('Bezug 2'!H33,Stoffe!$B:$B,0)))</f>
        <v/>
      </c>
      <c r="N33" s="30" t="str">
        <f>IF(H33="","",INDEX(Stoffe!$C:$C,MATCH('Bezug 2'!H33,Stoffe!$B:$B,0)))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IF(OR(B34="",C34=""),"",Betriebsdaten!$B$14)</f>
        <v/>
      </c>
      <c r="E34" s="80"/>
      <c r="F34" s="81"/>
      <c r="G34" s="82" t="str">
        <f>IF(F34="","",INDEX(Dropdown!C:C,MATCH(F34,Dropdown!B:B,0)))</f>
        <v/>
      </c>
      <c r="H34" s="79"/>
      <c r="I34" s="13" t="str">
        <f t="shared" si="3"/>
        <v/>
      </c>
      <c r="J34" s="83"/>
      <c r="K34" s="29" t="str">
        <f>IF(H34="","",INDEX(Stoffe!$D:$D,MATCH('Bezug 2'!H34,Stoffe!$B:$B,0)))</f>
        <v/>
      </c>
      <c r="L34" s="30" t="str">
        <f>IF(H34="","",INDEX(Stoffe!$C:$C,MATCH('Bezug 2'!H34,Stoffe!$B:$B,0)))</f>
        <v/>
      </c>
      <c r="M34" s="29" t="str">
        <f>IF(H34="","",INDEX(Stoffe!$G:$G,MATCH('Bezug 2'!H34,Stoffe!$B:$B,0)))</f>
        <v/>
      </c>
      <c r="N34" s="30" t="str">
        <f>IF(H34="","",INDEX(Stoffe!$C:$C,MATCH('Bezug 2'!H34,Stoffe!$B:$B,0)))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IF(OR(B35="",C35=""),"",Betriebsdaten!$B$14)</f>
        <v/>
      </c>
      <c r="E35" s="80"/>
      <c r="F35" s="81"/>
      <c r="G35" s="82" t="str">
        <f>IF(F35="","",INDEX(Dropdown!C:C,MATCH(F35,Dropdown!B:B,0)))</f>
        <v/>
      </c>
      <c r="H35" s="79"/>
      <c r="I35" s="13" t="str">
        <f t="shared" si="3"/>
        <v/>
      </c>
      <c r="J35" s="83"/>
      <c r="K35" s="29" t="str">
        <f>IF(H35="","",INDEX(Stoffe!$D:$D,MATCH('Bezug 2'!H35,Stoffe!$B:$B,0)))</f>
        <v/>
      </c>
      <c r="L35" s="30" t="str">
        <f>IF(H35="","",INDEX(Stoffe!$C:$C,MATCH('Bezug 2'!H35,Stoffe!$B:$B,0)))</f>
        <v/>
      </c>
      <c r="M35" s="29" t="str">
        <f>IF(H35="","",INDEX(Stoffe!$G:$G,MATCH('Bezug 2'!H35,Stoffe!$B:$B,0)))</f>
        <v/>
      </c>
      <c r="N35" s="30" t="str">
        <f>IF(H35="","",INDEX(Stoffe!$C:$C,MATCH('Bezug 2'!H35,Stoffe!$B:$B,0)))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IF(OR(B36="",C36=""),"",Betriebsdaten!$B$14)</f>
        <v/>
      </c>
      <c r="E36" s="80"/>
      <c r="F36" s="81"/>
      <c r="G36" s="82" t="str">
        <f>IF(F36="","",INDEX(Dropdown!C:C,MATCH(F36,Dropdown!B:B,0)))</f>
        <v/>
      </c>
      <c r="H36" s="79"/>
      <c r="I36" s="13" t="str">
        <f t="shared" si="3"/>
        <v/>
      </c>
      <c r="J36" s="83"/>
      <c r="K36" s="29" t="str">
        <f>IF(H36="","",INDEX(Stoffe!$D:$D,MATCH('Bezug 2'!H36,Stoffe!$B:$B,0)))</f>
        <v/>
      </c>
      <c r="L36" s="30" t="str">
        <f>IF(H36="","",INDEX(Stoffe!$C:$C,MATCH('Bezug 2'!H36,Stoffe!$B:$B,0)))</f>
        <v/>
      </c>
      <c r="M36" s="29" t="str">
        <f>IF(H36="","",INDEX(Stoffe!$G:$G,MATCH('Bezug 2'!H36,Stoffe!$B:$B,0)))</f>
        <v/>
      </c>
      <c r="N36" s="30" t="str">
        <f>IF(H36="","",INDEX(Stoffe!$C:$C,MATCH('Bezug 2'!H36,Stoffe!$B:$B,0)))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IF(OR(B37="",C37=""),"",Betriebsdaten!$B$14)</f>
        <v/>
      </c>
      <c r="E37" s="80"/>
      <c r="F37" s="81"/>
      <c r="G37" s="82" t="str">
        <f>IF(F37="","",INDEX(Dropdown!C:C,MATCH(F37,Dropdown!B:B,0)))</f>
        <v/>
      </c>
      <c r="H37" s="79"/>
      <c r="I37" s="13" t="str">
        <f t="shared" si="3"/>
        <v/>
      </c>
      <c r="J37" s="83"/>
      <c r="K37" s="29" t="str">
        <f>IF(H37="","",INDEX(Stoffe!$D:$D,MATCH('Bezug 2'!H37,Stoffe!$B:$B,0)))</f>
        <v/>
      </c>
      <c r="L37" s="30" t="str">
        <f>IF(H37="","",INDEX(Stoffe!$C:$C,MATCH('Bezug 2'!H37,Stoffe!$B:$B,0)))</f>
        <v/>
      </c>
      <c r="M37" s="29" t="str">
        <f>IF(H37="","",INDEX(Stoffe!$G:$G,MATCH('Bezug 2'!H37,Stoffe!$B:$B,0)))</f>
        <v/>
      </c>
      <c r="N37" s="30" t="str">
        <f>IF(H37="","",INDEX(Stoffe!$C:$C,MATCH('Bezug 2'!H37,Stoffe!$B:$B,0)))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IF(OR(B38="",C38=""),"",Betriebsdaten!$B$14)</f>
        <v/>
      </c>
      <c r="E38" s="80"/>
      <c r="F38" s="81"/>
      <c r="G38" s="82" t="str">
        <f>IF(F38="","",INDEX(Dropdown!C:C,MATCH(F38,Dropdown!B:B,0)))</f>
        <v/>
      </c>
      <c r="H38" s="79"/>
      <c r="I38" s="13" t="str">
        <f t="shared" si="3"/>
        <v/>
      </c>
      <c r="J38" s="83"/>
      <c r="K38" s="29" t="str">
        <f>IF(H38="","",INDEX(Stoffe!$D:$D,MATCH('Bezug 2'!H38,Stoffe!$B:$B,0)))</f>
        <v/>
      </c>
      <c r="L38" s="30" t="str">
        <f>IF(H38="","",INDEX(Stoffe!$C:$C,MATCH('Bezug 2'!H38,Stoffe!$B:$B,0)))</f>
        <v/>
      </c>
      <c r="M38" s="29" t="str">
        <f>IF(H38="","",INDEX(Stoffe!$G:$G,MATCH('Bezug 2'!H38,Stoffe!$B:$B,0)))</f>
        <v/>
      </c>
      <c r="N38" s="30" t="str">
        <f>IF(H38="","",INDEX(Stoffe!$C:$C,MATCH('Bezug 2'!H38,Stoffe!$B:$B,0)))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IF(OR(B39="",C39=""),"",Betriebsdaten!$B$14)</f>
        <v/>
      </c>
      <c r="E39" s="80"/>
      <c r="F39" s="81"/>
      <c r="G39" s="82" t="str">
        <f>IF(F39="","",INDEX(Dropdown!C:C,MATCH(F39,Dropdown!B:B,0)))</f>
        <v/>
      </c>
      <c r="H39" s="79"/>
      <c r="I39" s="13" t="str">
        <f t="shared" si="3"/>
        <v/>
      </c>
      <c r="J39" s="83"/>
      <c r="K39" s="29" t="str">
        <f>IF(H39="","",INDEX(Stoffe!$D:$D,MATCH('Bezug 2'!H39,Stoffe!$B:$B,0)))</f>
        <v/>
      </c>
      <c r="L39" s="30" t="str">
        <f>IF(H39="","",INDEX(Stoffe!$C:$C,MATCH('Bezug 2'!H39,Stoffe!$B:$B,0)))</f>
        <v/>
      </c>
      <c r="M39" s="29" t="str">
        <f>IF(H39="","",INDEX(Stoffe!$G:$G,MATCH('Bezug 2'!H39,Stoffe!$B:$B,0)))</f>
        <v/>
      </c>
      <c r="N39" s="30" t="str">
        <f>IF(H39="","",INDEX(Stoffe!$C:$C,MATCH('Bezug 2'!H39,Stoffe!$B:$B,0)))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IF(OR(B40="",C40=""),"",Betriebsdaten!$B$14)</f>
        <v/>
      </c>
      <c r="E40" s="80"/>
      <c r="F40" s="81"/>
      <c r="G40" s="82" t="str">
        <f>IF(F40="","",INDEX(Dropdown!C:C,MATCH(F40,Dropdown!B:B,0)))</f>
        <v/>
      </c>
      <c r="H40" s="79"/>
      <c r="I40" s="13" t="str">
        <f t="shared" si="3"/>
        <v/>
      </c>
      <c r="J40" s="83"/>
      <c r="K40" s="29" t="str">
        <f>IF(H40="","",INDEX(Stoffe!$D:$D,MATCH('Bezug 2'!H40,Stoffe!$B:$B,0)))</f>
        <v/>
      </c>
      <c r="L40" s="30" t="str">
        <f>IF(H40="","",INDEX(Stoffe!$C:$C,MATCH('Bezug 2'!H40,Stoffe!$B:$B,0)))</f>
        <v/>
      </c>
      <c r="M40" s="29" t="str">
        <f>IF(H40="","",INDEX(Stoffe!$G:$G,MATCH('Bezug 2'!H40,Stoffe!$B:$B,0)))</f>
        <v/>
      </c>
      <c r="N40" s="30" t="str">
        <f>IF(H40="","",INDEX(Stoffe!$C:$C,MATCH('Bezug 2'!H40,Stoffe!$B:$B,0)))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IF(OR(B41="",C41=""),"",Betriebsdaten!$B$14)</f>
        <v/>
      </c>
      <c r="E41" s="80"/>
      <c r="F41" s="81"/>
      <c r="G41" s="82" t="str">
        <f>IF(F41="","",INDEX(Dropdown!C:C,MATCH(F41,Dropdown!B:B,0)))</f>
        <v/>
      </c>
      <c r="H41" s="79"/>
      <c r="I41" s="13" t="str">
        <f t="shared" si="3"/>
        <v/>
      </c>
      <c r="J41" s="83"/>
      <c r="K41" s="29" t="str">
        <f>IF(H41="","",INDEX(Stoffe!$D:$D,MATCH('Bezug 2'!H41,Stoffe!$B:$B,0)))</f>
        <v/>
      </c>
      <c r="L41" s="30" t="str">
        <f>IF(H41="","",INDEX(Stoffe!$C:$C,MATCH('Bezug 2'!H41,Stoffe!$B:$B,0)))</f>
        <v/>
      </c>
      <c r="M41" s="29" t="str">
        <f>IF(H41="","",INDEX(Stoffe!$G:$G,MATCH('Bezug 2'!H41,Stoffe!$B:$B,0)))</f>
        <v/>
      </c>
      <c r="N41" s="30" t="str">
        <f>IF(H41="","",INDEX(Stoffe!$C:$C,MATCH('Bezug 2'!H41,Stoffe!$B:$B,0)))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IF(OR(B42="",C42=""),"",Betriebsdaten!$B$14)</f>
        <v/>
      </c>
      <c r="E42" s="80"/>
      <c r="F42" s="81"/>
      <c r="G42" s="82" t="str">
        <f>IF(F42="","",INDEX(Dropdown!C:C,MATCH(F42,Dropdown!B:B,0)))</f>
        <v/>
      </c>
      <c r="H42" s="79"/>
      <c r="I42" s="13" t="str">
        <f t="shared" si="3"/>
        <v/>
      </c>
      <c r="J42" s="83"/>
      <c r="K42" s="29" t="str">
        <f>IF(H42="","",INDEX(Stoffe!$D:$D,MATCH('Bezug 2'!H42,Stoffe!$B:$B,0)))</f>
        <v/>
      </c>
      <c r="L42" s="30" t="str">
        <f>IF(H42="","",INDEX(Stoffe!$C:$C,MATCH('Bezug 2'!H42,Stoffe!$B:$B,0)))</f>
        <v/>
      </c>
      <c r="M42" s="29" t="str">
        <f>IF(H42="","",INDEX(Stoffe!$G:$G,MATCH('Bezug 2'!H42,Stoffe!$B:$B,0)))</f>
        <v/>
      </c>
      <c r="N42" s="30" t="str">
        <f>IF(H42="","",INDEX(Stoffe!$C:$C,MATCH('Bezug 2'!H42,Stoffe!$B:$B,0)))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IF(OR(B43="",C43=""),"",Betriebsdaten!$B$14)</f>
        <v/>
      </c>
      <c r="E43" s="80"/>
      <c r="F43" s="81"/>
      <c r="G43" s="82" t="str">
        <f>IF(F43="","",INDEX(Dropdown!C:C,MATCH(F43,Dropdown!B:B,0)))</f>
        <v/>
      </c>
      <c r="H43" s="79"/>
      <c r="I43" s="13" t="str">
        <f t="shared" si="3"/>
        <v/>
      </c>
      <c r="J43" s="83"/>
      <c r="K43" s="29" t="str">
        <f>IF(H43="","",INDEX(Stoffe!$D:$D,MATCH('Bezug 2'!H43,Stoffe!$B:$B,0)))</f>
        <v/>
      </c>
      <c r="L43" s="30" t="str">
        <f>IF(H43="","",INDEX(Stoffe!$C:$C,MATCH('Bezug 2'!H43,Stoffe!$B:$B,0)))</f>
        <v/>
      </c>
      <c r="M43" s="29" t="str">
        <f>IF(H43="","",INDEX(Stoffe!$G:$G,MATCH('Bezug 2'!H43,Stoffe!$B:$B,0)))</f>
        <v/>
      </c>
      <c r="N43" s="30" t="str">
        <f>IF(H43="","",INDEX(Stoffe!$C:$C,MATCH('Bezug 2'!H43,Stoffe!$B:$B,0)))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IF(OR(B44="",C44=""),"",Betriebsdaten!$B$14)</f>
        <v/>
      </c>
      <c r="E44" s="80"/>
      <c r="F44" s="81"/>
      <c r="G44" s="82" t="str">
        <f>IF(F44="","",INDEX(Dropdown!C:C,MATCH(F44,Dropdown!B:B,0)))</f>
        <v/>
      </c>
      <c r="H44" s="79"/>
      <c r="I44" s="13" t="str">
        <f t="shared" si="3"/>
        <v/>
      </c>
      <c r="J44" s="83"/>
      <c r="K44" s="29" t="str">
        <f>IF(H44="","",INDEX(Stoffe!$D:$D,MATCH('Bezug 2'!H44,Stoffe!$B:$B,0)))</f>
        <v/>
      </c>
      <c r="L44" s="30" t="str">
        <f>IF(H44="","",INDEX(Stoffe!$C:$C,MATCH('Bezug 2'!H44,Stoffe!$B:$B,0)))</f>
        <v/>
      </c>
      <c r="M44" s="29" t="str">
        <f>IF(H44="","",INDEX(Stoffe!$G:$G,MATCH('Bezug 2'!H44,Stoffe!$B:$B,0)))</f>
        <v/>
      </c>
      <c r="N44" s="30" t="str">
        <f>IF(H44="","",INDEX(Stoffe!$C:$C,MATCH('Bezug 2'!H44,Stoffe!$B:$B,0)))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IF(OR(B45="",C45=""),"",Betriebsdaten!$B$14)</f>
        <v/>
      </c>
      <c r="E45" s="80"/>
      <c r="F45" s="81"/>
      <c r="G45" s="82" t="str">
        <f>IF(F45="","",INDEX(Dropdown!C:C,MATCH(F45,Dropdown!B:B,0)))</f>
        <v/>
      </c>
      <c r="H45" s="79"/>
      <c r="I45" s="13" t="str">
        <f t="shared" si="3"/>
        <v/>
      </c>
      <c r="J45" s="83"/>
      <c r="K45" s="29" t="str">
        <f>IF(H45="","",INDEX(Stoffe!$D:$D,MATCH('Bezug 2'!H45,Stoffe!$B:$B,0)))</f>
        <v/>
      </c>
      <c r="L45" s="30" t="str">
        <f>IF(H45="","",INDEX(Stoffe!$C:$C,MATCH('Bezug 2'!H45,Stoffe!$B:$B,0)))</f>
        <v/>
      </c>
      <c r="M45" s="29" t="str">
        <f>IF(H45="","",INDEX(Stoffe!$G:$G,MATCH('Bezug 2'!H45,Stoffe!$B:$B,0)))</f>
        <v/>
      </c>
      <c r="N45" s="30" t="str">
        <f>IF(H45="","",INDEX(Stoffe!$C:$C,MATCH('Bezug 2'!H45,Stoffe!$B:$B,0)))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IF(OR(B46="",C46=""),"",Betriebsdaten!$B$14)</f>
        <v/>
      </c>
      <c r="E46" s="80"/>
      <c r="F46" s="81"/>
      <c r="G46" s="82" t="str">
        <f>IF(F46="","",INDEX(Dropdown!C:C,MATCH(F46,Dropdown!B:B,0)))</f>
        <v/>
      </c>
      <c r="H46" s="79"/>
      <c r="I46" s="13" t="str">
        <f t="shared" si="3"/>
        <v/>
      </c>
      <c r="J46" s="83"/>
      <c r="K46" s="29" t="str">
        <f>IF(H46="","",INDEX(Stoffe!$D:$D,MATCH('Bezug 2'!H46,Stoffe!$B:$B,0)))</f>
        <v/>
      </c>
      <c r="L46" s="30" t="str">
        <f>IF(H46="","",INDEX(Stoffe!$C:$C,MATCH('Bezug 2'!H46,Stoffe!$B:$B,0)))</f>
        <v/>
      </c>
      <c r="M46" s="29" t="str">
        <f>IF(H46="","",INDEX(Stoffe!$G:$G,MATCH('Bezug 2'!H46,Stoffe!$B:$B,0)))</f>
        <v/>
      </c>
      <c r="N46" s="30" t="str">
        <f>IF(H46="","",INDEX(Stoffe!$C:$C,MATCH('Bezug 2'!H46,Stoffe!$B:$B,0)))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IF(OR(B47="",C47=""),"",Betriebsdaten!$B$14)</f>
        <v/>
      </c>
      <c r="E47" s="80"/>
      <c r="F47" s="81"/>
      <c r="G47" s="82" t="str">
        <f>IF(F47="","",INDEX(Dropdown!C:C,MATCH(F47,Dropdown!B:B,0)))</f>
        <v/>
      </c>
      <c r="H47" s="79"/>
      <c r="I47" s="13" t="str">
        <f t="shared" si="3"/>
        <v/>
      </c>
      <c r="J47" s="83"/>
      <c r="K47" s="29" t="str">
        <f>IF(H47="","",INDEX(Stoffe!$D:$D,MATCH('Bezug 2'!H47,Stoffe!$B:$B,0)))</f>
        <v/>
      </c>
      <c r="L47" s="30" t="str">
        <f>IF(H47="","",INDEX(Stoffe!$C:$C,MATCH('Bezug 2'!H47,Stoffe!$B:$B,0)))</f>
        <v/>
      </c>
      <c r="M47" s="29" t="str">
        <f>IF(H47="","",INDEX(Stoffe!$G:$G,MATCH('Bezug 2'!H47,Stoffe!$B:$B,0)))</f>
        <v/>
      </c>
      <c r="N47" s="30" t="str">
        <f>IF(H47="","",INDEX(Stoffe!$C:$C,MATCH('Bezug 2'!H47,Stoffe!$B:$B,0)))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IF(OR(B48="",C48=""),"",Betriebsdaten!$B$14)</f>
        <v/>
      </c>
      <c r="E48" s="80"/>
      <c r="F48" s="81"/>
      <c r="G48" s="82" t="str">
        <f>IF(F48="","",INDEX(Dropdown!C:C,MATCH(F48,Dropdown!B:B,0)))</f>
        <v/>
      </c>
      <c r="H48" s="79"/>
      <c r="I48" s="13" t="str">
        <f t="shared" si="3"/>
        <v/>
      </c>
      <c r="J48" s="83"/>
      <c r="K48" s="29" t="str">
        <f>IF(H48="","",INDEX(Stoffe!$D:$D,MATCH('Bezug 2'!H48,Stoffe!$B:$B,0)))</f>
        <v/>
      </c>
      <c r="L48" s="30" t="str">
        <f>IF(H48="","",INDEX(Stoffe!$C:$C,MATCH('Bezug 2'!H48,Stoffe!$B:$B,0)))</f>
        <v/>
      </c>
      <c r="M48" s="29" t="str">
        <f>IF(H48="","",INDEX(Stoffe!$G:$G,MATCH('Bezug 2'!H48,Stoffe!$B:$B,0)))</f>
        <v/>
      </c>
      <c r="N48" s="30" t="str">
        <f>IF(H48="","",INDEX(Stoffe!$C:$C,MATCH('Bezug 2'!H48,Stoffe!$B:$B,0)))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IF(OR(B49="",C49=""),"",Betriebsdaten!$B$14)</f>
        <v/>
      </c>
      <c r="E49" s="80"/>
      <c r="F49" s="81"/>
      <c r="G49" s="82" t="str">
        <f>IF(F49="","",INDEX(Dropdown!C:C,MATCH(F49,Dropdown!B:B,0)))</f>
        <v/>
      </c>
      <c r="H49" s="79"/>
      <c r="I49" s="13" t="str">
        <f t="shared" si="3"/>
        <v/>
      </c>
      <c r="J49" s="83"/>
      <c r="K49" s="29" t="str">
        <f>IF(H49="","",INDEX(Stoffe!$D:$D,MATCH('Bezug 2'!H49,Stoffe!$B:$B,0)))</f>
        <v/>
      </c>
      <c r="L49" s="30" t="str">
        <f>IF(H49="","",INDEX(Stoffe!$C:$C,MATCH('Bezug 2'!H49,Stoffe!$B:$B,0)))</f>
        <v/>
      </c>
      <c r="M49" s="29" t="str">
        <f>IF(H49="","",INDEX(Stoffe!$G:$G,MATCH('Bezug 2'!H49,Stoffe!$B:$B,0)))</f>
        <v/>
      </c>
      <c r="N49" s="30" t="str">
        <f>IF(H49="","",INDEX(Stoffe!$C:$C,MATCH('Bezug 2'!H49,Stoffe!$B:$B,0)))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IF(OR(B50="",C50=""),"",Betriebsdaten!$B$14)</f>
        <v/>
      </c>
      <c r="E50" s="80"/>
      <c r="F50" s="81"/>
      <c r="G50" s="82" t="str">
        <f>IF(F50="","",INDEX(Dropdown!C:C,MATCH(F50,Dropdown!B:B,0)))</f>
        <v/>
      </c>
      <c r="H50" s="79"/>
      <c r="I50" s="13" t="str">
        <f t="shared" si="3"/>
        <v/>
      </c>
      <c r="J50" s="83"/>
      <c r="K50" s="29" t="str">
        <f>IF(H50="","",INDEX(Stoffe!$D:$D,MATCH('Bezug 2'!H50,Stoffe!$B:$B,0)))</f>
        <v/>
      </c>
      <c r="L50" s="30" t="str">
        <f>IF(H50="","",INDEX(Stoffe!$C:$C,MATCH('Bezug 2'!H50,Stoffe!$B:$B,0)))</f>
        <v/>
      </c>
      <c r="M50" s="29" t="str">
        <f>IF(H50="","",INDEX(Stoffe!$G:$G,MATCH('Bezug 2'!H50,Stoffe!$B:$B,0)))</f>
        <v/>
      </c>
      <c r="N50" s="30" t="str">
        <f>IF(H50="","",INDEX(Stoffe!$C:$C,MATCH('Bezug 2'!H50,Stoffe!$B:$B,0)))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bUkS0uOBl3e0rlWuF0W48Hw3uGGcna3WJrh2bT2xSn2O7yO9NJSM8mJwRKd9afxdPFT5n4Ubmq/VvS+4M4mDeQ==" saltValue="5/rd90zcBYdv/wN4LK9EJA=="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angeben!" sqref="J31:J50" xr:uid="{00000000-0002-0000-0400-000000000000}"/>
    <dataValidation allowBlank="1" showInputMessage="1" showErrorMessage="1" prompt="Bitte Produkt-Mengen oder bei Leguminosen-begrünung Fläche in Hektar angeben!" sqref="J5:J24" xr:uid="{00000000-0002-0000-04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400-000002000000}">
          <x14:formula1>
            <xm:f>Dropdown!$E$1:$E$13</xm:f>
          </x14:formula1>
          <xm:sqref>C31:C50</xm:sqref>
        </x14:dataValidation>
        <x14:dataValidation type="list" allowBlank="1" showInputMessage="1" showErrorMessage="1" prompt="Tag der Nährstoff-abfuhr!" xr:uid="{00000000-0002-0000-0400-000003000000}">
          <x14:formula1>
            <xm:f>Dropdown!$D$1:$D$32</xm:f>
          </x14:formula1>
          <xm:sqref>B31:B50</xm:sqref>
        </x14:dataValidation>
        <x14:dataValidation type="list" allowBlank="1" showInputMessage="1" showErrorMessage="1" prompt="Monat der Nährstoff-zufuhr!" xr:uid="{00000000-0002-0000-0400-000004000000}">
          <x14:formula1>
            <xm:f>Dropdown!$E$1:$E$13</xm:f>
          </x14:formula1>
          <xm:sqref>C5:C24</xm:sqref>
        </x14:dataValidation>
        <x14:dataValidation type="list" allowBlank="1" showInputMessage="1" showErrorMessage="1" prompt="Tag der Nährstoff-zufuhr!" xr:uid="{00000000-0002-0000-0400-000005000000}">
          <x14:formula1>
            <xm:f>Dropdown!$D$1:$D$32</xm:f>
          </x14:formula1>
          <xm:sqref>B5:B24</xm:sqref>
        </x14:dataValidation>
        <x14:dataValidation type="list" allowBlank="1" showInputMessage="1" showErrorMessage="1" prompt="Bitte Stoffgruppe auswählen!" xr:uid="{00000000-0002-0000-0400-00001A000000}">
          <x14:formula1>
            <xm:f>Dropdown!$B$1:$B$10</xm:f>
          </x14:formula1>
          <xm:sqref>F5:F24</xm:sqref>
        </x14:dataValidation>
        <x14:dataValidation type="list" allowBlank="1" showInputMessage="1" showErrorMessage="1" prompt="Bitte Angaben zur Ermittlung der Nährstoffwerte machen!_x000a_" xr:uid="{00000000-0002-0000-0400-00001B000000}">
          <x14:formula1>
            <xm:f>Dropdown!$F$1:$F$3</xm:f>
          </x14:formula1>
          <xm:sqref>E5:E24 E31:E50</xm:sqref>
        </x14:dataValidation>
        <x14:dataValidation type="list" allowBlank="1" showInputMessage="1" showErrorMessage="1" prompt="Bitte Stoffgruppe auswählen!" xr:uid="{2FB9DE30-DC5B-4CC5-A7FB-2047997DFE0B}">
          <x14:formula1>
            <xm:f>Dropdown!$G$1:$G$9</xm:f>
          </x14:formula1>
          <xm:sqref>F31:F50</xm:sqref>
        </x14:dataValidation>
        <x14:dataValidation type="list" allowBlank="1" showInputMessage="1" showErrorMessage="1" prompt="Zuerst Stoffgruppe dann zutreffende Nährstoff-_x000a_zufuhr auswählen!" xr:uid="{00000000-0002-0000-0400-000006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400-000007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400-000008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400-000009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400-00000A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400-00000B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400-00000C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400-00000D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400-00000E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400-00000F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400-000010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400-000011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400-000012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400-000013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400-000014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400-000015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400-000016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400-000017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400-000018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400-000019000000}">
          <x14:formula1>
            <xm:f>IF(G5=1,Stoffe!B2:B11,IF(G5=2,Stoffe!B12:B42,IF(G5=3,Stoffe!B43:B60,IF(G5=4,Stoffe!B61:B87,IF(G5=5,Stoffe!B88:B92,IF(G5=6,Stoffe!B93:B97,IF(G5=7,Stoffe!B98:B102,IF(G5=8,Stoffe!B103:B128,IF(G5=9,Stoffe!B129:B138,"")))))))))</xm:f>
          </x14:formula1>
          <xm:sqref>H5</xm:sqref>
        </x14:dataValidation>
        <x14:dataValidation type="list" allowBlank="1" showInputMessage="1" showErrorMessage="1" prompt="Zuerst Stoffgruppe dann zutreffende Nährstoff-_x000a_abfuhr auswählen!" xr:uid="{00000000-0002-0000-0400-00001C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400-00001D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400-00001E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400-00001F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400-000020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400-000021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400-000022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400-000023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400-000024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400-000025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400-000026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400-000027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400-000028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400-000029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400-00002A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400-00002B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400-00002C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400-00002D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400-00002E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400-00002F000000}">
          <x14:formula1>
            <xm:f>IF(G31=1,Stoffe!B2:B11,IF(G31=2,Stoffe!B12:B42,IF(G31=3,Stoffe!B43:B60,IF(G31=4,Stoffe!B61:B87,IF(G31=5,Stoffe!B88:B92,IF(G31=6,Stoffe!B93:B97,IF(G31=7,Stoffe!B98:B102,IF(G31=8,Stoffe!B103:B128,IF(G31=9,Stoffe!B129:B138,"")))))))))</xm:f>
          </x14:formula1>
          <xm:sqref>H31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bestFit="1"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156</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IF(OR(B5="",C5=""),"",Betriebsdaten!$B$15)</f>
        <v/>
      </c>
      <c r="E5" s="80"/>
      <c r="F5" s="81"/>
      <c r="G5" s="82" t="str">
        <f>IF(F5="","",INDEX(Dropdown!C:C,MATCH(F5,Dropdown!B:B,0)))</f>
        <v/>
      </c>
      <c r="H5" s="79"/>
      <c r="I5" s="13" t="str">
        <f t="shared" ref="I5:I24" si="0">IF(H5="","",IF(L5="kg/t","Menge in Tonnen!",IF(L5="kg/m³","Menge in Kubikmetern!",IF(L5="kg/ha","Fläche in Hektar!"))))</f>
        <v/>
      </c>
      <c r="J5" s="83"/>
      <c r="K5" s="29" t="str">
        <f>IF(H5="","",INDEX(Stoffe!$D:$D,MATCH('Bezug 3'!H5,Stoffe!$B:$B,0)))</f>
        <v/>
      </c>
      <c r="L5" s="30" t="str">
        <f>IF(H5="","",INDEX(Stoffe!$C:$C,MATCH('Bezug 3'!H5,Stoffe!$B:$B,0)))</f>
        <v/>
      </c>
      <c r="M5" s="29" t="str">
        <f>IF(H5="","",INDEX(Stoffe!$G:$G,MATCH('Bezug 3'!H5,Stoffe!$B:$B,0)))</f>
        <v/>
      </c>
      <c r="N5" s="30" t="str">
        <f>IF(H5="","",INDEX(Stoffe!$C:$C,MATCH('Bezug 3'!H5,Stoffe!$B:$B,0)))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IF(OR(B6="",C6=""),"",Betriebsdaten!$B$15)</f>
        <v/>
      </c>
      <c r="E6" s="80"/>
      <c r="F6" s="81"/>
      <c r="G6" s="82" t="str">
        <f>IF(F6="","",INDEX(Dropdown!C:C,MATCH(F6,Dropdown!B:B,0)))</f>
        <v/>
      </c>
      <c r="H6" s="79"/>
      <c r="I6" s="13" t="str">
        <f t="shared" si="0"/>
        <v/>
      </c>
      <c r="J6" s="83"/>
      <c r="K6" s="29" t="str">
        <f>IF(H6="","",INDEX(Stoffe!$D:$D,MATCH('Bezug 3'!H6,Stoffe!$B:$B,0)))</f>
        <v/>
      </c>
      <c r="L6" s="30" t="str">
        <f>IF(H6="","",INDEX(Stoffe!$C:$C,MATCH('Bezug 3'!H6,Stoffe!$B:$B,0)))</f>
        <v/>
      </c>
      <c r="M6" s="29" t="str">
        <f>IF(H6="","",INDEX(Stoffe!$G:$G,MATCH('Bezug 3'!H6,Stoffe!$B:$B,0)))</f>
        <v/>
      </c>
      <c r="N6" s="30" t="str">
        <f>IF(H6="","",INDEX(Stoffe!$C:$C,MATCH('Bezug 3'!H6,Stoffe!$B:$B,0)))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IF(OR(B7="",C7=""),"",Betriebsdaten!$B$15)</f>
        <v/>
      </c>
      <c r="E7" s="80"/>
      <c r="F7" s="81"/>
      <c r="G7" s="82" t="str">
        <f>IF(F7="","",INDEX(Dropdown!C:C,MATCH(F7,Dropdown!B:B,0)))</f>
        <v/>
      </c>
      <c r="H7" s="79"/>
      <c r="I7" s="13" t="str">
        <f t="shared" si="0"/>
        <v/>
      </c>
      <c r="J7" s="83"/>
      <c r="K7" s="29" t="str">
        <f>IF(H7="","",INDEX(Stoffe!$D:$D,MATCH('Bezug 3'!H7,Stoffe!$B:$B,0)))</f>
        <v/>
      </c>
      <c r="L7" s="30" t="str">
        <f>IF(H7="","",INDEX(Stoffe!$C:$C,MATCH('Bezug 3'!H7,Stoffe!$B:$B,0)))</f>
        <v/>
      </c>
      <c r="M7" s="29" t="str">
        <f>IF(H7="","",INDEX(Stoffe!$G:$G,MATCH('Bezug 3'!H7,Stoffe!$B:$B,0)))</f>
        <v/>
      </c>
      <c r="N7" s="30" t="str">
        <f>IF(H7="","",INDEX(Stoffe!$C:$C,MATCH('Bezug 3'!H7,Stoffe!$B:$B,0)))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IF(OR(B8="",C8=""),"",Betriebsdaten!$B$15)</f>
        <v/>
      </c>
      <c r="E8" s="80"/>
      <c r="F8" s="81"/>
      <c r="G8" s="82" t="str">
        <f>IF(F8="","",INDEX(Dropdown!C:C,MATCH(F8,Dropdown!B:B,0)))</f>
        <v/>
      </c>
      <c r="H8" s="79"/>
      <c r="I8" s="13" t="str">
        <f t="shared" si="0"/>
        <v/>
      </c>
      <c r="J8" s="83"/>
      <c r="K8" s="29" t="str">
        <f>IF(H8="","",INDEX(Stoffe!$D:$D,MATCH('Bezug 3'!H8,Stoffe!$B:$B,0)))</f>
        <v/>
      </c>
      <c r="L8" s="30" t="str">
        <f>IF(H8="","",INDEX(Stoffe!$C:$C,MATCH('Bezug 3'!H8,Stoffe!$B:$B,0)))</f>
        <v/>
      </c>
      <c r="M8" s="29" t="str">
        <f>IF(H8="","",INDEX(Stoffe!$G:$G,MATCH('Bezug 3'!H8,Stoffe!$B:$B,0)))</f>
        <v/>
      </c>
      <c r="N8" s="30" t="str">
        <f>IF(H8="","",INDEX(Stoffe!$C:$C,MATCH('Bezug 3'!H8,Stoffe!$B:$B,0)))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IF(OR(B9="",C9=""),"",Betriebsdaten!$B$15)</f>
        <v/>
      </c>
      <c r="E9" s="80"/>
      <c r="F9" s="81"/>
      <c r="G9" s="82" t="str">
        <f>IF(F9="","",INDEX(Dropdown!C:C,MATCH(F9,Dropdown!B:B,0)))</f>
        <v/>
      </c>
      <c r="H9" s="79"/>
      <c r="I9" s="13" t="str">
        <f t="shared" si="0"/>
        <v/>
      </c>
      <c r="J9" s="83"/>
      <c r="K9" s="29" t="str">
        <f>IF(H9="","",INDEX(Stoffe!$D:$D,MATCH('Bezug 3'!H9,Stoffe!$B:$B,0)))</f>
        <v/>
      </c>
      <c r="L9" s="30" t="str">
        <f>IF(H9="","",INDEX(Stoffe!$C:$C,MATCH('Bezug 3'!H9,Stoffe!$B:$B,0)))</f>
        <v/>
      </c>
      <c r="M9" s="29" t="str">
        <f>IF(H9="","",INDEX(Stoffe!$G:$G,MATCH('Bezug 3'!H9,Stoffe!$B:$B,0)))</f>
        <v/>
      </c>
      <c r="N9" s="30" t="str">
        <f>IF(H9="","",INDEX(Stoffe!$C:$C,MATCH('Bezug 3'!H9,Stoffe!$B:$B,0)))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IF(OR(B10="",C10=""),"",Betriebsdaten!$B$15)</f>
        <v/>
      </c>
      <c r="E10" s="80"/>
      <c r="F10" s="81"/>
      <c r="G10" s="82" t="str">
        <f>IF(F10="","",INDEX(Dropdown!C:C,MATCH(F10,Dropdown!B:B,0)))</f>
        <v/>
      </c>
      <c r="H10" s="79"/>
      <c r="I10" s="13" t="str">
        <f t="shared" si="0"/>
        <v/>
      </c>
      <c r="J10" s="83"/>
      <c r="K10" s="29" t="str">
        <f>IF(H10="","",INDEX(Stoffe!$D:$D,MATCH('Bezug 3'!H10,Stoffe!$B:$B,0)))</f>
        <v/>
      </c>
      <c r="L10" s="30" t="str">
        <f>IF(H10="","",INDEX(Stoffe!$C:$C,MATCH('Bezug 3'!H10,Stoffe!$B:$B,0)))</f>
        <v/>
      </c>
      <c r="M10" s="29" t="str">
        <f>IF(H10="","",INDEX(Stoffe!$G:$G,MATCH('Bezug 3'!H10,Stoffe!$B:$B,0)))</f>
        <v/>
      </c>
      <c r="N10" s="30" t="str">
        <f>IF(H10="","",INDEX(Stoffe!$C:$C,MATCH('Bezug 3'!H10,Stoffe!$B:$B,0)))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IF(OR(B11="",C11=""),"",Betriebsdaten!$B$15)</f>
        <v/>
      </c>
      <c r="E11" s="80"/>
      <c r="F11" s="81"/>
      <c r="G11" s="82" t="str">
        <f>IF(F11="","",INDEX(Dropdown!C:C,MATCH(F11,Dropdown!B:B,0)))</f>
        <v/>
      </c>
      <c r="H11" s="79"/>
      <c r="I11" s="13" t="str">
        <f t="shared" si="0"/>
        <v/>
      </c>
      <c r="J11" s="83"/>
      <c r="K11" s="29" t="str">
        <f>IF(H11="","",INDEX(Stoffe!$D:$D,MATCH('Bezug 3'!H11,Stoffe!$B:$B,0)))</f>
        <v/>
      </c>
      <c r="L11" s="30" t="str">
        <f>IF(H11="","",INDEX(Stoffe!$C:$C,MATCH('Bezug 3'!H11,Stoffe!$B:$B,0)))</f>
        <v/>
      </c>
      <c r="M11" s="29" t="str">
        <f>IF(H11="","",INDEX(Stoffe!$G:$G,MATCH('Bezug 3'!H11,Stoffe!$B:$B,0)))</f>
        <v/>
      </c>
      <c r="N11" s="30" t="str">
        <f>IF(H11="","",INDEX(Stoffe!$C:$C,MATCH('Bezug 3'!H11,Stoffe!$B:$B,0)))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IF(OR(B12="",C12=""),"",Betriebsdaten!$B$15)</f>
        <v/>
      </c>
      <c r="E12" s="80"/>
      <c r="F12" s="81"/>
      <c r="G12" s="82" t="str">
        <f>IF(F12="","",INDEX(Dropdown!C:C,MATCH(F12,Dropdown!B:B,0)))</f>
        <v/>
      </c>
      <c r="H12" s="79"/>
      <c r="I12" s="13" t="str">
        <f t="shared" si="0"/>
        <v/>
      </c>
      <c r="J12" s="83"/>
      <c r="K12" s="29" t="str">
        <f>IF(H12="","",INDEX(Stoffe!$D:$D,MATCH('Bezug 3'!H12,Stoffe!$B:$B,0)))</f>
        <v/>
      </c>
      <c r="L12" s="30" t="str">
        <f>IF(H12="","",INDEX(Stoffe!$C:$C,MATCH('Bezug 3'!H12,Stoffe!$B:$B,0)))</f>
        <v/>
      </c>
      <c r="M12" s="29" t="str">
        <f>IF(H12="","",INDEX(Stoffe!$G:$G,MATCH('Bezug 3'!H12,Stoffe!$B:$B,0)))</f>
        <v/>
      </c>
      <c r="N12" s="30" t="str">
        <f>IF(H12="","",INDEX(Stoffe!$C:$C,MATCH('Bezug 3'!H12,Stoffe!$B:$B,0)))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IF(OR(B13="",C13=""),"",Betriebsdaten!$B$15)</f>
        <v/>
      </c>
      <c r="E13" s="80"/>
      <c r="F13" s="81"/>
      <c r="G13" s="82" t="str">
        <f>IF(F13="","",INDEX(Dropdown!C:C,MATCH(F13,Dropdown!B:B,0)))</f>
        <v/>
      </c>
      <c r="H13" s="79"/>
      <c r="I13" s="13" t="str">
        <f t="shared" si="0"/>
        <v/>
      </c>
      <c r="J13" s="83"/>
      <c r="K13" s="29" t="str">
        <f>IF(H13="","",INDEX(Stoffe!$D:$D,MATCH('Bezug 3'!H13,Stoffe!$B:$B,0)))</f>
        <v/>
      </c>
      <c r="L13" s="30" t="str">
        <f>IF(H13="","",INDEX(Stoffe!$C:$C,MATCH('Bezug 3'!H13,Stoffe!$B:$B,0)))</f>
        <v/>
      </c>
      <c r="M13" s="29" t="str">
        <f>IF(H13="","",INDEX(Stoffe!$G:$G,MATCH('Bezug 3'!H13,Stoffe!$B:$B,0)))</f>
        <v/>
      </c>
      <c r="N13" s="30" t="str">
        <f>IF(H13="","",INDEX(Stoffe!$C:$C,MATCH('Bezug 3'!H13,Stoffe!$B:$B,0)))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IF(OR(B14="",C14=""),"",Betriebsdaten!$B$15)</f>
        <v/>
      </c>
      <c r="E14" s="80"/>
      <c r="F14" s="81"/>
      <c r="G14" s="82" t="str">
        <f>IF(F14="","",INDEX(Dropdown!C:C,MATCH(F14,Dropdown!B:B,0)))</f>
        <v/>
      </c>
      <c r="H14" s="79"/>
      <c r="I14" s="13" t="str">
        <f t="shared" si="0"/>
        <v/>
      </c>
      <c r="J14" s="83"/>
      <c r="K14" s="29" t="str">
        <f>IF(H14="","",INDEX(Stoffe!$D:$D,MATCH('Bezug 3'!H14,Stoffe!$B:$B,0)))</f>
        <v/>
      </c>
      <c r="L14" s="30" t="str">
        <f>IF(H14="","",INDEX(Stoffe!$C:$C,MATCH('Bezug 3'!H14,Stoffe!$B:$B,0)))</f>
        <v/>
      </c>
      <c r="M14" s="29" t="str">
        <f>IF(H14="","",INDEX(Stoffe!$G:$G,MATCH('Bezug 3'!H14,Stoffe!$B:$B,0)))</f>
        <v/>
      </c>
      <c r="N14" s="30" t="str">
        <f>IF(H14="","",INDEX(Stoffe!$C:$C,MATCH('Bezug 3'!H14,Stoffe!$B:$B,0)))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IF(OR(B15="",C15=""),"",Betriebsdaten!$B$15)</f>
        <v/>
      </c>
      <c r="E15" s="80"/>
      <c r="F15" s="81"/>
      <c r="G15" s="82" t="str">
        <f>IF(F15="","",INDEX(Dropdown!C:C,MATCH(F15,Dropdown!B:B,0)))</f>
        <v/>
      </c>
      <c r="H15" s="79"/>
      <c r="I15" s="13" t="str">
        <f t="shared" si="0"/>
        <v/>
      </c>
      <c r="J15" s="83"/>
      <c r="K15" s="29" t="str">
        <f>IF(H15="","",INDEX(Stoffe!$D:$D,MATCH('Bezug 3'!H15,Stoffe!$B:$B,0)))</f>
        <v/>
      </c>
      <c r="L15" s="30" t="str">
        <f>IF(H15="","",INDEX(Stoffe!$C:$C,MATCH('Bezug 3'!H15,Stoffe!$B:$B,0)))</f>
        <v/>
      </c>
      <c r="M15" s="29" t="str">
        <f>IF(H15="","",INDEX(Stoffe!$G:$G,MATCH('Bezug 3'!H15,Stoffe!$B:$B,0)))</f>
        <v/>
      </c>
      <c r="N15" s="30" t="str">
        <f>IF(H15="","",INDEX(Stoffe!$C:$C,MATCH('Bezug 3'!H15,Stoffe!$B:$B,0)))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IF(OR(B16="",C16=""),"",Betriebsdaten!$B$15)</f>
        <v/>
      </c>
      <c r="E16" s="80"/>
      <c r="F16" s="81"/>
      <c r="G16" s="82" t="str">
        <f>IF(F16="","",INDEX(Dropdown!C:C,MATCH(F16,Dropdown!B:B,0)))</f>
        <v/>
      </c>
      <c r="H16" s="79"/>
      <c r="I16" s="13" t="str">
        <f t="shared" si="0"/>
        <v/>
      </c>
      <c r="J16" s="83"/>
      <c r="K16" s="29" t="str">
        <f>IF(H16="","",INDEX(Stoffe!$D:$D,MATCH('Bezug 3'!H16,Stoffe!$B:$B,0)))</f>
        <v/>
      </c>
      <c r="L16" s="30" t="str">
        <f>IF(H16="","",INDEX(Stoffe!$C:$C,MATCH('Bezug 3'!H16,Stoffe!$B:$B,0)))</f>
        <v/>
      </c>
      <c r="M16" s="29" t="str">
        <f>IF(H16="","",INDEX(Stoffe!$G:$G,MATCH('Bezug 3'!H16,Stoffe!$B:$B,0)))</f>
        <v/>
      </c>
      <c r="N16" s="30" t="str">
        <f>IF(H16="","",INDEX(Stoffe!$C:$C,MATCH('Bezug 3'!H16,Stoffe!$B:$B,0)))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IF(OR(B17="",C17=""),"",Betriebsdaten!$B$15)</f>
        <v/>
      </c>
      <c r="E17" s="80"/>
      <c r="F17" s="81"/>
      <c r="G17" s="82" t="str">
        <f>IF(F17="","",INDEX(Dropdown!C:C,MATCH(F17,Dropdown!B:B,0)))</f>
        <v/>
      </c>
      <c r="H17" s="79"/>
      <c r="I17" s="13" t="str">
        <f t="shared" si="0"/>
        <v/>
      </c>
      <c r="J17" s="83"/>
      <c r="K17" s="29" t="str">
        <f>IF(H17="","",INDEX(Stoffe!$D:$D,MATCH('Bezug 3'!H17,Stoffe!$B:$B,0)))</f>
        <v/>
      </c>
      <c r="L17" s="30" t="str">
        <f>IF(H17="","",INDEX(Stoffe!$C:$C,MATCH('Bezug 3'!H17,Stoffe!$B:$B,0)))</f>
        <v/>
      </c>
      <c r="M17" s="29" t="str">
        <f>IF(H17="","",INDEX(Stoffe!$G:$G,MATCH('Bezug 3'!H17,Stoffe!$B:$B,0)))</f>
        <v/>
      </c>
      <c r="N17" s="30" t="str">
        <f>IF(H17="","",INDEX(Stoffe!$C:$C,MATCH('Bezug 3'!H17,Stoffe!$B:$B,0)))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IF(OR(B18="",C18=""),"",Betriebsdaten!$B$15)</f>
        <v/>
      </c>
      <c r="E18" s="80"/>
      <c r="F18" s="81"/>
      <c r="G18" s="82" t="str">
        <f>IF(F18="","",INDEX(Dropdown!C:C,MATCH(F18,Dropdown!B:B,0)))</f>
        <v/>
      </c>
      <c r="H18" s="79"/>
      <c r="I18" s="13" t="str">
        <f t="shared" si="0"/>
        <v/>
      </c>
      <c r="J18" s="83"/>
      <c r="K18" s="29" t="str">
        <f>IF(H18="","",INDEX(Stoffe!$D:$D,MATCH('Bezug 3'!H18,Stoffe!$B:$B,0)))</f>
        <v/>
      </c>
      <c r="L18" s="30" t="str">
        <f>IF(H18="","",INDEX(Stoffe!$C:$C,MATCH('Bezug 3'!H18,Stoffe!$B:$B,0)))</f>
        <v/>
      </c>
      <c r="M18" s="29" t="str">
        <f>IF(H18="","",INDEX(Stoffe!$G:$G,MATCH('Bezug 3'!H18,Stoffe!$B:$B,0)))</f>
        <v/>
      </c>
      <c r="N18" s="30" t="str">
        <f>IF(H18="","",INDEX(Stoffe!$C:$C,MATCH('Bezug 3'!H18,Stoffe!$B:$B,0)))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IF(OR(B19="",C19=""),"",Betriebsdaten!$B$15)</f>
        <v/>
      </c>
      <c r="E19" s="80"/>
      <c r="F19" s="81"/>
      <c r="G19" s="82" t="str">
        <f>IF(F19="","",INDEX(Dropdown!C:C,MATCH(F19,Dropdown!B:B,0)))</f>
        <v/>
      </c>
      <c r="H19" s="79"/>
      <c r="I19" s="13" t="str">
        <f t="shared" si="0"/>
        <v/>
      </c>
      <c r="J19" s="83"/>
      <c r="K19" s="29" t="str">
        <f>IF(H19="","",INDEX(Stoffe!$D:$D,MATCH('Bezug 3'!H19,Stoffe!$B:$B,0)))</f>
        <v/>
      </c>
      <c r="L19" s="30" t="str">
        <f>IF(H19="","",INDEX(Stoffe!$C:$C,MATCH('Bezug 3'!H19,Stoffe!$B:$B,0)))</f>
        <v/>
      </c>
      <c r="M19" s="29" t="str">
        <f>IF(H19="","",INDEX(Stoffe!$G:$G,MATCH('Bezug 3'!H19,Stoffe!$B:$B,0)))</f>
        <v/>
      </c>
      <c r="N19" s="30" t="str">
        <f>IF(H19="","",INDEX(Stoffe!$C:$C,MATCH('Bezug 3'!H19,Stoffe!$B:$B,0)))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IF(OR(B20="",C20=""),"",Betriebsdaten!$B$15)</f>
        <v/>
      </c>
      <c r="E20" s="80"/>
      <c r="F20" s="81"/>
      <c r="G20" s="82" t="str">
        <f>IF(F20="","",INDEX(Dropdown!C:C,MATCH(F20,Dropdown!B:B,0)))</f>
        <v/>
      </c>
      <c r="H20" s="79"/>
      <c r="I20" s="13" t="str">
        <f t="shared" si="0"/>
        <v/>
      </c>
      <c r="J20" s="83"/>
      <c r="K20" s="29" t="str">
        <f>IF(H20="","",INDEX(Stoffe!$D:$D,MATCH('Bezug 3'!H20,Stoffe!$B:$B,0)))</f>
        <v/>
      </c>
      <c r="L20" s="30" t="str">
        <f>IF(H20="","",INDEX(Stoffe!$C:$C,MATCH('Bezug 3'!H20,Stoffe!$B:$B,0)))</f>
        <v/>
      </c>
      <c r="M20" s="29" t="str">
        <f>IF(H20="","",INDEX(Stoffe!$G:$G,MATCH('Bezug 3'!H20,Stoffe!$B:$B,0)))</f>
        <v/>
      </c>
      <c r="N20" s="30" t="str">
        <f>IF(H20="","",INDEX(Stoffe!$C:$C,MATCH('Bezug 3'!H20,Stoffe!$B:$B,0)))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IF(OR(B21="",C21=""),"",Betriebsdaten!$B$15)</f>
        <v/>
      </c>
      <c r="E21" s="80"/>
      <c r="F21" s="81"/>
      <c r="G21" s="82" t="str">
        <f>IF(F21="","",INDEX(Dropdown!C:C,MATCH(F21,Dropdown!B:B,0)))</f>
        <v/>
      </c>
      <c r="H21" s="79"/>
      <c r="I21" s="13" t="str">
        <f t="shared" si="0"/>
        <v/>
      </c>
      <c r="J21" s="83"/>
      <c r="K21" s="29" t="str">
        <f>IF(H21="","",INDEX(Stoffe!$D:$D,MATCH('Bezug 3'!H21,Stoffe!$B:$B,0)))</f>
        <v/>
      </c>
      <c r="L21" s="30" t="str">
        <f>IF(H21="","",INDEX(Stoffe!$C:$C,MATCH('Bezug 3'!H21,Stoffe!$B:$B,0)))</f>
        <v/>
      </c>
      <c r="M21" s="29" t="str">
        <f>IF(H21="","",INDEX(Stoffe!$G:$G,MATCH('Bezug 3'!H21,Stoffe!$B:$B,0)))</f>
        <v/>
      </c>
      <c r="N21" s="30" t="str">
        <f>IF(H21="","",INDEX(Stoffe!$C:$C,MATCH('Bezug 3'!H21,Stoffe!$B:$B,0)))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IF(OR(B22="",C22=""),"",Betriebsdaten!$B$15)</f>
        <v/>
      </c>
      <c r="E22" s="80"/>
      <c r="F22" s="81"/>
      <c r="G22" s="82" t="str">
        <f>IF(F22="","",INDEX(Dropdown!C:C,MATCH(F22,Dropdown!B:B,0)))</f>
        <v/>
      </c>
      <c r="H22" s="79"/>
      <c r="I22" s="13" t="str">
        <f t="shared" si="0"/>
        <v/>
      </c>
      <c r="J22" s="83"/>
      <c r="K22" s="29" t="str">
        <f>IF(H22="","",INDEX(Stoffe!$D:$D,MATCH('Bezug 3'!H22,Stoffe!$B:$B,0)))</f>
        <v/>
      </c>
      <c r="L22" s="30" t="str">
        <f>IF(H22="","",INDEX(Stoffe!$C:$C,MATCH('Bezug 3'!H22,Stoffe!$B:$B,0)))</f>
        <v/>
      </c>
      <c r="M22" s="29" t="str">
        <f>IF(H22="","",INDEX(Stoffe!$G:$G,MATCH('Bezug 3'!H22,Stoffe!$B:$B,0)))</f>
        <v/>
      </c>
      <c r="N22" s="30" t="str">
        <f>IF(H22="","",INDEX(Stoffe!$C:$C,MATCH('Bezug 3'!H22,Stoffe!$B:$B,0)))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IF(OR(B23="",C23=""),"",Betriebsdaten!$B$15)</f>
        <v/>
      </c>
      <c r="E23" s="80"/>
      <c r="F23" s="81"/>
      <c r="G23" s="82" t="str">
        <f>IF(F23="","",INDEX(Dropdown!C:C,MATCH(F23,Dropdown!B:B,0)))</f>
        <v/>
      </c>
      <c r="H23" s="79"/>
      <c r="I23" s="13" t="str">
        <f t="shared" si="0"/>
        <v/>
      </c>
      <c r="J23" s="83"/>
      <c r="K23" s="29" t="str">
        <f>IF(H23="","",INDEX(Stoffe!$D:$D,MATCH('Bezug 3'!H23,Stoffe!$B:$B,0)))</f>
        <v/>
      </c>
      <c r="L23" s="30" t="str">
        <f>IF(H23="","",INDEX(Stoffe!$C:$C,MATCH('Bezug 3'!H23,Stoffe!$B:$B,0)))</f>
        <v/>
      </c>
      <c r="M23" s="29" t="str">
        <f>IF(H23="","",INDEX(Stoffe!$G:$G,MATCH('Bezug 3'!H23,Stoffe!$B:$B,0)))</f>
        <v/>
      </c>
      <c r="N23" s="30" t="str">
        <f>IF(H23="","",INDEX(Stoffe!$C:$C,MATCH('Bezug 3'!H23,Stoffe!$B:$B,0)))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IF(OR(B24="",C24=""),"",Betriebsdaten!$B$15)</f>
        <v/>
      </c>
      <c r="E24" s="80"/>
      <c r="F24" s="81"/>
      <c r="G24" s="82" t="str">
        <f>IF(F24="","",INDEX(Dropdown!C:C,MATCH(F24,Dropdown!B:B,0)))</f>
        <v/>
      </c>
      <c r="H24" s="79"/>
      <c r="I24" s="13" t="str">
        <f t="shared" si="0"/>
        <v/>
      </c>
      <c r="J24" s="83"/>
      <c r="K24" s="29" t="str">
        <f>IF(H24="","",INDEX(Stoffe!$D:$D,MATCH('Bezug 3'!H24,Stoffe!$B:$B,0)))</f>
        <v/>
      </c>
      <c r="L24" s="30" t="str">
        <f>IF(H24="","",INDEX(Stoffe!$C:$C,MATCH('Bezug 3'!H24,Stoffe!$B:$B,0)))</f>
        <v/>
      </c>
      <c r="M24" s="29" t="str">
        <f>IF(H24="","",INDEX(Stoffe!$G:$G,MATCH('Bezug 3'!H24,Stoffe!$B:$B,0)))</f>
        <v/>
      </c>
      <c r="N24" s="30" t="str">
        <f>IF(H24="","",INDEX(Stoffe!$C:$C,MATCH('Bezug 3'!H24,Stoffe!$B:$B,0)))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155</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IF(OR(B31="",C31=""),"",Betriebsdaten!$B$15)</f>
        <v/>
      </c>
      <c r="E31" s="80"/>
      <c r="F31" s="81"/>
      <c r="G31" s="82" t="str">
        <f>IF(F31="","",INDEX(Dropdown!C:C,MATCH(F31,Dropdown!B:B,0)))</f>
        <v/>
      </c>
      <c r="H31" s="79"/>
      <c r="I31" s="13" t="str">
        <f>IF(H31="","",IF(L31="kg/t","Menge in Tonnen!",IF(L31="kg/m³","Menge in Kubikmetern!")))</f>
        <v/>
      </c>
      <c r="J31" s="83"/>
      <c r="K31" s="29" t="str">
        <f>IF(H31="","",INDEX(Stoffe!$D:$D,MATCH('Bezug 3'!H31,Stoffe!$B:$B,0)))</f>
        <v/>
      </c>
      <c r="L31" s="30" t="str">
        <f>IF(H31="","",INDEX(Stoffe!$C:$C,MATCH('Bezug 3'!H31,Stoffe!$B:$B,0)))</f>
        <v/>
      </c>
      <c r="M31" s="29" t="str">
        <f>IF(H31="","",INDEX(Stoffe!$G:$G,MATCH('Bezug 3'!H31,Stoffe!$B:$B,0)))</f>
        <v/>
      </c>
      <c r="N31" s="30" t="str">
        <f>IF(H31="","",INDEX(Stoffe!$C:$C,MATCH('Bezug 3'!H31,Stoffe!$B:$B,0)))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IF(OR(B32="",C32=""),"",Betriebsdaten!$B$15)</f>
        <v/>
      </c>
      <c r="E32" s="80"/>
      <c r="F32" s="81"/>
      <c r="G32" s="82" t="str">
        <f>IF(F32="","",INDEX(Dropdown!C:C,MATCH(F32,Dropdown!B:B,0)))</f>
        <v/>
      </c>
      <c r="H32" s="79"/>
      <c r="I32" s="13" t="str">
        <f t="shared" ref="I32:I50" si="3">IF(H32="","",IF(L32="kg/t","Menge in Tonnen!",IF(L32="kg/m³","Menge in Kubikmetern!")))</f>
        <v/>
      </c>
      <c r="J32" s="83"/>
      <c r="K32" s="29" t="str">
        <f>IF(H32="","",INDEX(Stoffe!$D:$D,MATCH('Bezug 3'!H32,Stoffe!$B:$B,0)))</f>
        <v/>
      </c>
      <c r="L32" s="30" t="str">
        <f>IF(H32="","",INDEX(Stoffe!$C:$C,MATCH('Bezug 3'!H32,Stoffe!$B:$B,0)))</f>
        <v/>
      </c>
      <c r="M32" s="29" t="str">
        <f>IF(H32="","",INDEX(Stoffe!$G:$G,MATCH('Bezug 3'!H32,Stoffe!$B:$B,0)))</f>
        <v/>
      </c>
      <c r="N32" s="30" t="str">
        <f>IF(H32="","",INDEX(Stoffe!$C:$C,MATCH('Bezug 3'!H32,Stoffe!$B:$B,0)))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IF(OR(B33="",C33=""),"",Betriebsdaten!$B$15)</f>
        <v/>
      </c>
      <c r="E33" s="80"/>
      <c r="F33" s="81"/>
      <c r="G33" s="82" t="str">
        <f>IF(F33="","",INDEX(Dropdown!C:C,MATCH(F33,Dropdown!B:B,0)))</f>
        <v/>
      </c>
      <c r="H33" s="79"/>
      <c r="I33" s="13" t="str">
        <f t="shared" si="3"/>
        <v/>
      </c>
      <c r="J33" s="83"/>
      <c r="K33" s="29" t="str">
        <f>IF(H33="","",INDEX(Stoffe!$D:$D,MATCH('Bezug 3'!H33,Stoffe!$B:$B,0)))</f>
        <v/>
      </c>
      <c r="L33" s="30" t="str">
        <f>IF(H33="","",INDEX(Stoffe!$C:$C,MATCH('Bezug 3'!H33,Stoffe!$B:$B,0)))</f>
        <v/>
      </c>
      <c r="M33" s="29" t="str">
        <f>IF(H33="","",INDEX(Stoffe!$G:$G,MATCH('Bezug 3'!H33,Stoffe!$B:$B,0)))</f>
        <v/>
      </c>
      <c r="N33" s="30" t="str">
        <f>IF(H33="","",INDEX(Stoffe!$C:$C,MATCH('Bezug 3'!H33,Stoffe!$B:$B,0)))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IF(OR(B34="",C34=""),"",Betriebsdaten!$B$15)</f>
        <v/>
      </c>
      <c r="E34" s="80"/>
      <c r="F34" s="81"/>
      <c r="G34" s="82" t="str">
        <f>IF(F34="","",INDEX(Dropdown!C:C,MATCH(F34,Dropdown!B:B,0)))</f>
        <v/>
      </c>
      <c r="H34" s="79"/>
      <c r="I34" s="13" t="str">
        <f t="shared" si="3"/>
        <v/>
      </c>
      <c r="J34" s="83"/>
      <c r="K34" s="29" t="str">
        <f>IF(H34="","",INDEX(Stoffe!$D:$D,MATCH('Bezug 3'!H34,Stoffe!$B:$B,0)))</f>
        <v/>
      </c>
      <c r="L34" s="30" t="str">
        <f>IF(H34="","",INDEX(Stoffe!$C:$C,MATCH('Bezug 3'!H34,Stoffe!$B:$B,0)))</f>
        <v/>
      </c>
      <c r="M34" s="29" t="str">
        <f>IF(H34="","",INDEX(Stoffe!$G:$G,MATCH('Bezug 3'!H34,Stoffe!$B:$B,0)))</f>
        <v/>
      </c>
      <c r="N34" s="30" t="str">
        <f>IF(H34="","",INDEX(Stoffe!$C:$C,MATCH('Bezug 3'!H34,Stoffe!$B:$B,0)))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IF(OR(B35="",C35=""),"",Betriebsdaten!$B$15)</f>
        <v/>
      </c>
      <c r="E35" s="80"/>
      <c r="F35" s="81"/>
      <c r="G35" s="82" t="str">
        <f>IF(F35="","",INDEX(Dropdown!C:C,MATCH(F35,Dropdown!B:B,0)))</f>
        <v/>
      </c>
      <c r="H35" s="79"/>
      <c r="I35" s="13" t="str">
        <f t="shared" si="3"/>
        <v/>
      </c>
      <c r="J35" s="83"/>
      <c r="K35" s="29" t="str">
        <f>IF(H35="","",INDEX(Stoffe!$D:$D,MATCH('Bezug 3'!H35,Stoffe!$B:$B,0)))</f>
        <v/>
      </c>
      <c r="L35" s="30" t="str">
        <f>IF(H35="","",INDEX(Stoffe!$C:$C,MATCH('Bezug 3'!H35,Stoffe!$B:$B,0)))</f>
        <v/>
      </c>
      <c r="M35" s="29" t="str">
        <f>IF(H35="","",INDEX(Stoffe!$G:$G,MATCH('Bezug 3'!H35,Stoffe!$B:$B,0)))</f>
        <v/>
      </c>
      <c r="N35" s="30" t="str">
        <f>IF(H35="","",INDEX(Stoffe!$C:$C,MATCH('Bezug 3'!H35,Stoffe!$B:$B,0)))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IF(OR(B36="",C36=""),"",Betriebsdaten!$B$15)</f>
        <v/>
      </c>
      <c r="E36" s="80"/>
      <c r="F36" s="81"/>
      <c r="G36" s="82" t="str">
        <f>IF(F36="","",INDEX(Dropdown!C:C,MATCH(F36,Dropdown!B:B,0)))</f>
        <v/>
      </c>
      <c r="H36" s="79"/>
      <c r="I36" s="13" t="str">
        <f t="shared" si="3"/>
        <v/>
      </c>
      <c r="J36" s="83"/>
      <c r="K36" s="29" t="str">
        <f>IF(H36="","",INDEX(Stoffe!$D:$D,MATCH('Bezug 3'!H36,Stoffe!$B:$B,0)))</f>
        <v/>
      </c>
      <c r="L36" s="30" t="str">
        <f>IF(H36="","",INDEX(Stoffe!$C:$C,MATCH('Bezug 3'!H36,Stoffe!$B:$B,0)))</f>
        <v/>
      </c>
      <c r="M36" s="29" t="str">
        <f>IF(H36="","",INDEX(Stoffe!$G:$G,MATCH('Bezug 3'!H36,Stoffe!$B:$B,0)))</f>
        <v/>
      </c>
      <c r="N36" s="30" t="str">
        <f>IF(H36="","",INDEX(Stoffe!$C:$C,MATCH('Bezug 3'!H36,Stoffe!$B:$B,0)))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IF(OR(B37="",C37=""),"",Betriebsdaten!$B$15)</f>
        <v/>
      </c>
      <c r="E37" s="80"/>
      <c r="F37" s="81"/>
      <c r="G37" s="82" t="str">
        <f>IF(F37="","",INDEX(Dropdown!C:C,MATCH(F37,Dropdown!B:B,0)))</f>
        <v/>
      </c>
      <c r="H37" s="79"/>
      <c r="I37" s="13" t="str">
        <f t="shared" si="3"/>
        <v/>
      </c>
      <c r="J37" s="83"/>
      <c r="K37" s="29" t="str">
        <f>IF(H37="","",INDEX(Stoffe!$D:$D,MATCH('Bezug 3'!H37,Stoffe!$B:$B,0)))</f>
        <v/>
      </c>
      <c r="L37" s="30" t="str">
        <f>IF(H37="","",INDEX(Stoffe!$C:$C,MATCH('Bezug 3'!H37,Stoffe!$B:$B,0)))</f>
        <v/>
      </c>
      <c r="M37" s="29" t="str">
        <f>IF(H37="","",INDEX(Stoffe!$G:$G,MATCH('Bezug 3'!H37,Stoffe!$B:$B,0)))</f>
        <v/>
      </c>
      <c r="N37" s="30" t="str">
        <f>IF(H37="","",INDEX(Stoffe!$C:$C,MATCH('Bezug 3'!H37,Stoffe!$B:$B,0)))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IF(OR(B38="",C38=""),"",Betriebsdaten!$B$15)</f>
        <v/>
      </c>
      <c r="E38" s="80"/>
      <c r="F38" s="81"/>
      <c r="G38" s="82" t="str">
        <f>IF(F38="","",INDEX(Dropdown!C:C,MATCH(F38,Dropdown!B:B,0)))</f>
        <v/>
      </c>
      <c r="H38" s="79"/>
      <c r="I38" s="13" t="str">
        <f t="shared" si="3"/>
        <v/>
      </c>
      <c r="J38" s="83"/>
      <c r="K38" s="29" t="str">
        <f>IF(H38="","",INDEX(Stoffe!$D:$D,MATCH('Bezug 3'!H38,Stoffe!$B:$B,0)))</f>
        <v/>
      </c>
      <c r="L38" s="30" t="str">
        <f>IF(H38="","",INDEX(Stoffe!$C:$C,MATCH('Bezug 3'!H38,Stoffe!$B:$B,0)))</f>
        <v/>
      </c>
      <c r="M38" s="29" t="str">
        <f>IF(H38="","",INDEX(Stoffe!$G:$G,MATCH('Bezug 3'!H38,Stoffe!$B:$B,0)))</f>
        <v/>
      </c>
      <c r="N38" s="30" t="str">
        <f>IF(H38="","",INDEX(Stoffe!$C:$C,MATCH('Bezug 3'!H38,Stoffe!$B:$B,0)))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IF(OR(B39="",C39=""),"",Betriebsdaten!$B$15)</f>
        <v/>
      </c>
      <c r="E39" s="80"/>
      <c r="F39" s="81"/>
      <c r="G39" s="82" t="str">
        <f>IF(F39="","",INDEX(Dropdown!C:C,MATCH(F39,Dropdown!B:B,0)))</f>
        <v/>
      </c>
      <c r="H39" s="79"/>
      <c r="I39" s="13" t="str">
        <f t="shared" si="3"/>
        <v/>
      </c>
      <c r="J39" s="83"/>
      <c r="K39" s="29" t="str">
        <f>IF(H39="","",INDEX(Stoffe!$D:$D,MATCH('Bezug 3'!H39,Stoffe!$B:$B,0)))</f>
        <v/>
      </c>
      <c r="L39" s="30" t="str">
        <f>IF(H39="","",INDEX(Stoffe!$C:$C,MATCH('Bezug 3'!H39,Stoffe!$B:$B,0)))</f>
        <v/>
      </c>
      <c r="M39" s="29" t="str">
        <f>IF(H39="","",INDEX(Stoffe!$G:$G,MATCH('Bezug 3'!H39,Stoffe!$B:$B,0)))</f>
        <v/>
      </c>
      <c r="N39" s="30" t="str">
        <f>IF(H39="","",INDEX(Stoffe!$C:$C,MATCH('Bezug 3'!H39,Stoffe!$B:$B,0)))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IF(OR(B40="",C40=""),"",Betriebsdaten!$B$15)</f>
        <v/>
      </c>
      <c r="E40" s="80"/>
      <c r="F40" s="81"/>
      <c r="G40" s="82" t="str">
        <f>IF(F40="","",INDEX(Dropdown!C:C,MATCH(F40,Dropdown!B:B,0)))</f>
        <v/>
      </c>
      <c r="H40" s="79"/>
      <c r="I40" s="13" t="str">
        <f t="shared" si="3"/>
        <v/>
      </c>
      <c r="J40" s="83"/>
      <c r="K40" s="29" t="str">
        <f>IF(H40="","",INDEX(Stoffe!$D:$D,MATCH('Bezug 3'!H40,Stoffe!$B:$B,0)))</f>
        <v/>
      </c>
      <c r="L40" s="30" t="str">
        <f>IF(H40="","",INDEX(Stoffe!$C:$C,MATCH('Bezug 3'!H40,Stoffe!$B:$B,0)))</f>
        <v/>
      </c>
      <c r="M40" s="29" t="str">
        <f>IF(H40="","",INDEX(Stoffe!$G:$G,MATCH('Bezug 3'!H40,Stoffe!$B:$B,0)))</f>
        <v/>
      </c>
      <c r="N40" s="30" t="str">
        <f>IF(H40="","",INDEX(Stoffe!$C:$C,MATCH('Bezug 3'!H40,Stoffe!$B:$B,0)))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IF(OR(B41="",C41=""),"",Betriebsdaten!$B$15)</f>
        <v/>
      </c>
      <c r="E41" s="80"/>
      <c r="F41" s="81"/>
      <c r="G41" s="82" t="str">
        <f>IF(F41="","",INDEX(Dropdown!C:C,MATCH(F41,Dropdown!B:B,0)))</f>
        <v/>
      </c>
      <c r="H41" s="79"/>
      <c r="I41" s="13" t="str">
        <f t="shared" si="3"/>
        <v/>
      </c>
      <c r="J41" s="83"/>
      <c r="K41" s="29" t="str">
        <f>IF(H41="","",INDEX(Stoffe!$D:$D,MATCH('Bezug 3'!H41,Stoffe!$B:$B,0)))</f>
        <v/>
      </c>
      <c r="L41" s="30" t="str">
        <f>IF(H41="","",INDEX(Stoffe!$C:$C,MATCH('Bezug 3'!H41,Stoffe!$B:$B,0)))</f>
        <v/>
      </c>
      <c r="M41" s="29" t="str">
        <f>IF(H41="","",INDEX(Stoffe!$G:$G,MATCH('Bezug 3'!H41,Stoffe!$B:$B,0)))</f>
        <v/>
      </c>
      <c r="N41" s="30" t="str">
        <f>IF(H41="","",INDEX(Stoffe!$C:$C,MATCH('Bezug 3'!H41,Stoffe!$B:$B,0)))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IF(OR(B42="",C42=""),"",Betriebsdaten!$B$15)</f>
        <v/>
      </c>
      <c r="E42" s="80"/>
      <c r="F42" s="81"/>
      <c r="G42" s="82" t="str">
        <f>IF(F42="","",INDEX(Dropdown!C:C,MATCH(F42,Dropdown!B:B,0)))</f>
        <v/>
      </c>
      <c r="H42" s="79"/>
      <c r="I42" s="13" t="str">
        <f t="shared" si="3"/>
        <v/>
      </c>
      <c r="J42" s="83"/>
      <c r="K42" s="29" t="str">
        <f>IF(H42="","",INDEX(Stoffe!$D:$D,MATCH('Bezug 3'!H42,Stoffe!$B:$B,0)))</f>
        <v/>
      </c>
      <c r="L42" s="30" t="str">
        <f>IF(H42="","",INDEX(Stoffe!$C:$C,MATCH('Bezug 3'!H42,Stoffe!$B:$B,0)))</f>
        <v/>
      </c>
      <c r="M42" s="29" t="str">
        <f>IF(H42="","",INDEX(Stoffe!$G:$G,MATCH('Bezug 3'!H42,Stoffe!$B:$B,0)))</f>
        <v/>
      </c>
      <c r="N42" s="30" t="str">
        <f>IF(H42="","",INDEX(Stoffe!$C:$C,MATCH('Bezug 3'!H42,Stoffe!$B:$B,0)))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IF(OR(B43="",C43=""),"",Betriebsdaten!$B$15)</f>
        <v/>
      </c>
      <c r="E43" s="80"/>
      <c r="F43" s="81"/>
      <c r="G43" s="82" t="str">
        <f>IF(F43="","",INDEX(Dropdown!C:C,MATCH(F43,Dropdown!B:B,0)))</f>
        <v/>
      </c>
      <c r="H43" s="79"/>
      <c r="I43" s="13" t="str">
        <f t="shared" si="3"/>
        <v/>
      </c>
      <c r="J43" s="83"/>
      <c r="K43" s="29" t="str">
        <f>IF(H43="","",INDEX(Stoffe!$D:$D,MATCH('Bezug 3'!H43,Stoffe!$B:$B,0)))</f>
        <v/>
      </c>
      <c r="L43" s="30" t="str">
        <f>IF(H43="","",INDEX(Stoffe!$C:$C,MATCH('Bezug 3'!H43,Stoffe!$B:$B,0)))</f>
        <v/>
      </c>
      <c r="M43" s="29" t="str">
        <f>IF(H43="","",INDEX(Stoffe!$G:$G,MATCH('Bezug 3'!H43,Stoffe!$B:$B,0)))</f>
        <v/>
      </c>
      <c r="N43" s="30" t="str">
        <f>IF(H43="","",INDEX(Stoffe!$C:$C,MATCH('Bezug 3'!H43,Stoffe!$B:$B,0)))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IF(OR(B44="",C44=""),"",Betriebsdaten!$B$15)</f>
        <v/>
      </c>
      <c r="E44" s="80"/>
      <c r="F44" s="81"/>
      <c r="G44" s="82" t="str">
        <f>IF(F44="","",INDEX(Dropdown!C:C,MATCH(F44,Dropdown!B:B,0)))</f>
        <v/>
      </c>
      <c r="H44" s="79"/>
      <c r="I44" s="13" t="str">
        <f t="shared" si="3"/>
        <v/>
      </c>
      <c r="J44" s="83"/>
      <c r="K44" s="29" t="str">
        <f>IF(H44="","",INDEX(Stoffe!$D:$D,MATCH('Bezug 3'!H44,Stoffe!$B:$B,0)))</f>
        <v/>
      </c>
      <c r="L44" s="30" t="str">
        <f>IF(H44="","",INDEX(Stoffe!$C:$C,MATCH('Bezug 3'!H44,Stoffe!$B:$B,0)))</f>
        <v/>
      </c>
      <c r="M44" s="29" t="str">
        <f>IF(H44="","",INDEX(Stoffe!$G:$G,MATCH('Bezug 3'!H44,Stoffe!$B:$B,0)))</f>
        <v/>
      </c>
      <c r="N44" s="30" t="str">
        <f>IF(H44="","",INDEX(Stoffe!$C:$C,MATCH('Bezug 3'!H44,Stoffe!$B:$B,0)))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IF(OR(B45="",C45=""),"",Betriebsdaten!$B$15)</f>
        <v/>
      </c>
      <c r="E45" s="80"/>
      <c r="F45" s="81"/>
      <c r="G45" s="82" t="str">
        <f>IF(F45="","",INDEX(Dropdown!C:C,MATCH(F45,Dropdown!B:B,0)))</f>
        <v/>
      </c>
      <c r="H45" s="79"/>
      <c r="I45" s="13" t="str">
        <f t="shared" si="3"/>
        <v/>
      </c>
      <c r="J45" s="83"/>
      <c r="K45" s="29" t="str">
        <f>IF(H45="","",INDEX(Stoffe!$D:$D,MATCH('Bezug 3'!H45,Stoffe!$B:$B,0)))</f>
        <v/>
      </c>
      <c r="L45" s="30" t="str">
        <f>IF(H45="","",INDEX(Stoffe!$C:$C,MATCH('Bezug 3'!H45,Stoffe!$B:$B,0)))</f>
        <v/>
      </c>
      <c r="M45" s="29" t="str">
        <f>IF(H45="","",INDEX(Stoffe!$G:$G,MATCH('Bezug 3'!H45,Stoffe!$B:$B,0)))</f>
        <v/>
      </c>
      <c r="N45" s="30" t="str">
        <f>IF(H45="","",INDEX(Stoffe!$C:$C,MATCH('Bezug 3'!H45,Stoffe!$B:$B,0)))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IF(OR(B46="",C46=""),"",Betriebsdaten!$B$15)</f>
        <v/>
      </c>
      <c r="E46" s="80"/>
      <c r="F46" s="81"/>
      <c r="G46" s="82" t="str">
        <f>IF(F46="","",INDEX(Dropdown!C:C,MATCH(F46,Dropdown!B:B,0)))</f>
        <v/>
      </c>
      <c r="H46" s="79"/>
      <c r="I46" s="13" t="str">
        <f t="shared" si="3"/>
        <v/>
      </c>
      <c r="J46" s="83"/>
      <c r="K46" s="29" t="str">
        <f>IF(H46="","",INDEX(Stoffe!$D:$D,MATCH('Bezug 3'!H46,Stoffe!$B:$B,0)))</f>
        <v/>
      </c>
      <c r="L46" s="30" t="str">
        <f>IF(H46="","",INDEX(Stoffe!$C:$C,MATCH('Bezug 3'!H46,Stoffe!$B:$B,0)))</f>
        <v/>
      </c>
      <c r="M46" s="29" t="str">
        <f>IF(H46="","",INDEX(Stoffe!$G:$G,MATCH('Bezug 3'!H46,Stoffe!$B:$B,0)))</f>
        <v/>
      </c>
      <c r="N46" s="30" t="str">
        <f>IF(H46="","",INDEX(Stoffe!$C:$C,MATCH('Bezug 3'!H46,Stoffe!$B:$B,0)))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IF(OR(B47="",C47=""),"",Betriebsdaten!$B$15)</f>
        <v/>
      </c>
      <c r="E47" s="80"/>
      <c r="F47" s="81"/>
      <c r="G47" s="82" t="str">
        <f>IF(F47="","",INDEX(Dropdown!C:C,MATCH(F47,Dropdown!B:B,0)))</f>
        <v/>
      </c>
      <c r="H47" s="79"/>
      <c r="I47" s="13" t="str">
        <f t="shared" si="3"/>
        <v/>
      </c>
      <c r="J47" s="83"/>
      <c r="K47" s="29" t="str">
        <f>IF(H47="","",INDEX(Stoffe!$D:$D,MATCH('Bezug 3'!H47,Stoffe!$B:$B,0)))</f>
        <v/>
      </c>
      <c r="L47" s="30" t="str">
        <f>IF(H47="","",INDEX(Stoffe!$C:$C,MATCH('Bezug 3'!H47,Stoffe!$B:$B,0)))</f>
        <v/>
      </c>
      <c r="M47" s="29" t="str">
        <f>IF(H47="","",INDEX(Stoffe!$G:$G,MATCH('Bezug 3'!H47,Stoffe!$B:$B,0)))</f>
        <v/>
      </c>
      <c r="N47" s="30" t="str">
        <f>IF(H47="","",INDEX(Stoffe!$C:$C,MATCH('Bezug 3'!H47,Stoffe!$B:$B,0)))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IF(OR(B48="",C48=""),"",Betriebsdaten!$B$15)</f>
        <v/>
      </c>
      <c r="E48" s="80"/>
      <c r="F48" s="81"/>
      <c r="G48" s="82" t="str">
        <f>IF(F48="","",INDEX(Dropdown!C:C,MATCH(F48,Dropdown!B:B,0)))</f>
        <v/>
      </c>
      <c r="H48" s="79"/>
      <c r="I48" s="13" t="str">
        <f t="shared" si="3"/>
        <v/>
      </c>
      <c r="J48" s="83"/>
      <c r="K48" s="29" t="str">
        <f>IF(H48="","",INDEX(Stoffe!$D:$D,MATCH('Bezug 3'!H48,Stoffe!$B:$B,0)))</f>
        <v/>
      </c>
      <c r="L48" s="30" t="str">
        <f>IF(H48="","",INDEX(Stoffe!$C:$C,MATCH('Bezug 3'!H48,Stoffe!$B:$B,0)))</f>
        <v/>
      </c>
      <c r="M48" s="29" t="str">
        <f>IF(H48="","",INDEX(Stoffe!$G:$G,MATCH('Bezug 3'!H48,Stoffe!$B:$B,0)))</f>
        <v/>
      </c>
      <c r="N48" s="30" t="str">
        <f>IF(H48="","",INDEX(Stoffe!$C:$C,MATCH('Bezug 3'!H48,Stoffe!$B:$B,0)))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IF(OR(B49="",C49=""),"",Betriebsdaten!$B$15)</f>
        <v/>
      </c>
      <c r="E49" s="80"/>
      <c r="F49" s="81"/>
      <c r="G49" s="82" t="str">
        <f>IF(F49="","",INDEX(Dropdown!C:C,MATCH(F49,Dropdown!B:B,0)))</f>
        <v/>
      </c>
      <c r="H49" s="79"/>
      <c r="I49" s="13" t="str">
        <f t="shared" si="3"/>
        <v/>
      </c>
      <c r="J49" s="83"/>
      <c r="K49" s="29" t="str">
        <f>IF(H49="","",INDEX(Stoffe!$D:$D,MATCH('Bezug 3'!H49,Stoffe!$B:$B,0)))</f>
        <v/>
      </c>
      <c r="L49" s="30" t="str">
        <f>IF(H49="","",INDEX(Stoffe!$C:$C,MATCH('Bezug 3'!H49,Stoffe!$B:$B,0)))</f>
        <v/>
      </c>
      <c r="M49" s="29" t="str">
        <f>IF(H49="","",INDEX(Stoffe!$G:$G,MATCH('Bezug 3'!H49,Stoffe!$B:$B,0)))</f>
        <v/>
      </c>
      <c r="N49" s="30" t="str">
        <f>IF(H49="","",INDEX(Stoffe!$C:$C,MATCH('Bezug 3'!H49,Stoffe!$B:$B,0)))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IF(OR(B50="",C50=""),"",Betriebsdaten!$B$15)</f>
        <v/>
      </c>
      <c r="E50" s="80"/>
      <c r="F50" s="81"/>
      <c r="G50" s="82" t="str">
        <f>IF(F50="","",INDEX(Dropdown!C:C,MATCH(F50,Dropdown!B:B,0)))</f>
        <v/>
      </c>
      <c r="H50" s="79"/>
      <c r="I50" s="13" t="str">
        <f t="shared" si="3"/>
        <v/>
      </c>
      <c r="J50" s="83"/>
      <c r="K50" s="29" t="str">
        <f>IF(H50="","",INDEX(Stoffe!$D:$D,MATCH('Bezug 3'!H50,Stoffe!$B:$B,0)))</f>
        <v/>
      </c>
      <c r="L50" s="30" t="str">
        <f>IF(H50="","",INDEX(Stoffe!$C:$C,MATCH('Bezug 3'!H50,Stoffe!$B:$B,0)))</f>
        <v/>
      </c>
      <c r="M50" s="29" t="str">
        <f>IF(H50="","",INDEX(Stoffe!$G:$G,MATCH('Bezug 3'!H50,Stoffe!$B:$B,0)))</f>
        <v/>
      </c>
      <c r="N50" s="30" t="str">
        <f>IF(H50="","",INDEX(Stoffe!$C:$C,MATCH('Bezug 3'!H50,Stoffe!$B:$B,0)))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kLnI5Qel+4nMPg969hgYonsyb3QOVIZpEmvCAQSItU0vLmq/tjeBLiW/LFU63zFbSBsVr1Iok8jBea/zA5BaMg==" saltValue="0GEOAP8I5ZZD2F56HrGjgA=="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oder bei Leguminosen-begrünung Fläche in Hektar angeben!" sqref="J5:J24" xr:uid="{00000000-0002-0000-0500-000000000000}"/>
    <dataValidation allowBlank="1" showInputMessage="1" showErrorMessage="1" prompt="Bitte Produkt-Mengen angeben!" sqref="J31:J50" xr:uid="{00000000-0002-0000-05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500-000002000000}">
          <x14:formula1>
            <xm:f>Dropdown!$E$1:$E$13</xm:f>
          </x14:formula1>
          <xm:sqref>C31:C50</xm:sqref>
        </x14:dataValidation>
        <x14:dataValidation type="list" allowBlank="1" showInputMessage="1" showErrorMessage="1" prompt="Tag der Nährstoff-abfuhr!" xr:uid="{00000000-0002-0000-0500-000003000000}">
          <x14:formula1>
            <xm:f>Dropdown!$D$1:$D$32</xm:f>
          </x14:formula1>
          <xm:sqref>B31:B50</xm:sqref>
        </x14:dataValidation>
        <x14:dataValidation type="list" allowBlank="1" showInputMessage="1" showErrorMessage="1" prompt="Monat der Nährstoff-zufuhr!" xr:uid="{00000000-0002-0000-0500-000004000000}">
          <x14:formula1>
            <xm:f>Dropdown!$E$1:$E$13</xm:f>
          </x14:formula1>
          <xm:sqref>C5:C24</xm:sqref>
        </x14:dataValidation>
        <x14:dataValidation type="list" allowBlank="1" showInputMessage="1" showErrorMessage="1" prompt="Tag der Nährstoff-zufuhr!" xr:uid="{00000000-0002-0000-0500-000005000000}">
          <x14:formula1>
            <xm:f>Dropdown!$D$1:$D$32</xm:f>
          </x14:formula1>
          <xm:sqref>B5:B24</xm:sqref>
        </x14:dataValidation>
        <x14:dataValidation type="list" allowBlank="1" showInputMessage="1" showErrorMessage="1" prompt="Bitte Stoffgruppe auswählen!" xr:uid="{00000000-0002-0000-0500-00002E000000}">
          <x14:formula1>
            <xm:f>Dropdown!$B$1:$B$10</xm:f>
          </x14:formula1>
          <xm:sqref>F5:F24</xm:sqref>
        </x14:dataValidation>
        <x14:dataValidation type="list" allowBlank="1" showInputMessage="1" showErrorMessage="1" prompt="Bitte Angaben zur Ermittlung der Nährstoffwerte machen!_x000a_" xr:uid="{00000000-0002-0000-0500-00002F000000}">
          <x14:formula1>
            <xm:f>Dropdown!$F$1:$F$3</xm:f>
          </x14:formula1>
          <xm:sqref>E5:E24 E31:E50</xm:sqref>
        </x14:dataValidation>
        <x14:dataValidation type="list" allowBlank="1" showInputMessage="1" showErrorMessage="1" prompt="Bitte Stoffgruppe auswählen!" xr:uid="{67BB673F-F8D0-4A31-B6A4-F998E6A9FE2F}">
          <x14:formula1>
            <xm:f>Dropdown!$G$1:$G$9</xm:f>
          </x14:formula1>
          <xm:sqref>F31:F50</xm:sqref>
        </x14:dataValidation>
        <x14:dataValidation type="list" allowBlank="1" showInputMessage="1" showErrorMessage="1" prompt="Zuerst Stoffgruppe dann zutreffende Nährstoff-_x000a_abfuhr auswählen!" xr:uid="{00000000-0002-0000-05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5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5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5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5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5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5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5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5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5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5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5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5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5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5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5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5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5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5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5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5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5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5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5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5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5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5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5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5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5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5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5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5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5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5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5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5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5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5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5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157</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IF(OR(B5="",C5=""),"",Betriebsdaten!$B$16)</f>
        <v/>
      </c>
      <c r="E5" s="80"/>
      <c r="F5" s="81"/>
      <c r="G5" s="82" t="str">
        <f>IF(F5="","",INDEX(Dropdown!C:C,MATCH(F5,Dropdown!B:B,0)))</f>
        <v/>
      </c>
      <c r="H5" s="79"/>
      <c r="I5" s="13" t="str">
        <f t="shared" ref="I5:I24" si="0">IF(H5="","",IF(L5="kg/t","Menge in Tonnen!",IF(L5="kg/m³","Menge in Kubikmetern!",IF(L5="kg/ha","Fläche in Hektar!"))))</f>
        <v/>
      </c>
      <c r="J5" s="83"/>
      <c r="K5" s="29" t="str">
        <f>IF(H5="","",INDEX(Stoffe!$D:$D,MATCH('Bezug 4'!H5,Stoffe!$B:$B,0)))</f>
        <v/>
      </c>
      <c r="L5" s="30" t="str">
        <f>IF(H5="","",INDEX(Stoffe!$C:$C,MATCH('Bezug 4'!H5,Stoffe!$B:$B,0)))</f>
        <v/>
      </c>
      <c r="M5" s="29" t="str">
        <f>IF(H5="","",INDEX(Stoffe!$G:$G,MATCH('Bezug 4'!H5,Stoffe!$B:$B,0)))</f>
        <v/>
      </c>
      <c r="N5" s="30" t="str">
        <f>IF(H5="","",INDEX(Stoffe!$C:$C,MATCH('Bezug 4'!H5,Stoffe!$B:$B,0)))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IF(OR(B6="",C6=""),"",Betriebsdaten!$B$16)</f>
        <v/>
      </c>
      <c r="E6" s="80"/>
      <c r="F6" s="81"/>
      <c r="G6" s="82" t="str">
        <f>IF(F6="","",INDEX(Dropdown!C:C,MATCH(F6,Dropdown!B:B,0)))</f>
        <v/>
      </c>
      <c r="H6" s="79"/>
      <c r="I6" s="13" t="str">
        <f t="shared" si="0"/>
        <v/>
      </c>
      <c r="J6" s="83"/>
      <c r="K6" s="29" t="str">
        <f>IF(H6="","",INDEX(Stoffe!$D:$D,MATCH('Bezug 4'!H6,Stoffe!$B:$B,0)))</f>
        <v/>
      </c>
      <c r="L6" s="30" t="str">
        <f>IF(H6="","",INDEX(Stoffe!$C:$C,MATCH('Bezug 4'!H6,Stoffe!$B:$B,0)))</f>
        <v/>
      </c>
      <c r="M6" s="29" t="str">
        <f>IF(H6="","",INDEX(Stoffe!$G:$G,MATCH('Bezug 4'!H6,Stoffe!$B:$B,0)))</f>
        <v/>
      </c>
      <c r="N6" s="30" t="str">
        <f>IF(H6="","",INDEX(Stoffe!$C:$C,MATCH('Bezug 4'!H6,Stoffe!$B:$B,0)))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IF(OR(B7="",C7=""),"",Betriebsdaten!$B$16)</f>
        <v/>
      </c>
      <c r="E7" s="80"/>
      <c r="F7" s="81"/>
      <c r="G7" s="82" t="str">
        <f>IF(F7="","",INDEX(Dropdown!C:C,MATCH(F7,Dropdown!B:B,0)))</f>
        <v/>
      </c>
      <c r="H7" s="79"/>
      <c r="I7" s="13" t="str">
        <f t="shared" si="0"/>
        <v/>
      </c>
      <c r="J7" s="83"/>
      <c r="K7" s="29" t="str">
        <f>IF(H7="","",INDEX(Stoffe!$D:$D,MATCH('Bezug 4'!H7,Stoffe!$B:$B,0)))</f>
        <v/>
      </c>
      <c r="L7" s="30" t="str">
        <f>IF(H7="","",INDEX(Stoffe!$C:$C,MATCH('Bezug 4'!H7,Stoffe!$B:$B,0)))</f>
        <v/>
      </c>
      <c r="M7" s="29" t="str">
        <f>IF(H7="","",INDEX(Stoffe!$G:$G,MATCH('Bezug 4'!H7,Stoffe!$B:$B,0)))</f>
        <v/>
      </c>
      <c r="N7" s="30" t="str">
        <f>IF(H7="","",INDEX(Stoffe!$C:$C,MATCH('Bezug 4'!H7,Stoffe!$B:$B,0)))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IF(OR(B8="",C8=""),"",Betriebsdaten!$B$16)</f>
        <v/>
      </c>
      <c r="E8" s="80"/>
      <c r="F8" s="81"/>
      <c r="G8" s="82" t="str">
        <f>IF(F8="","",INDEX(Dropdown!C:C,MATCH(F8,Dropdown!B:B,0)))</f>
        <v/>
      </c>
      <c r="H8" s="79"/>
      <c r="I8" s="13" t="str">
        <f t="shared" si="0"/>
        <v/>
      </c>
      <c r="J8" s="83"/>
      <c r="K8" s="29" t="str">
        <f>IF(H8="","",INDEX(Stoffe!$D:$D,MATCH('Bezug 4'!H8,Stoffe!$B:$B,0)))</f>
        <v/>
      </c>
      <c r="L8" s="30" t="str">
        <f>IF(H8="","",INDEX(Stoffe!$C:$C,MATCH('Bezug 4'!H8,Stoffe!$B:$B,0)))</f>
        <v/>
      </c>
      <c r="M8" s="29" t="str">
        <f>IF(H8="","",INDEX(Stoffe!$G:$G,MATCH('Bezug 4'!H8,Stoffe!$B:$B,0)))</f>
        <v/>
      </c>
      <c r="N8" s="30" t="str">
        <f>IF(H8="","",INDEX(Stoffe!$C:$C,MATCH('Bezug 4'!H8,Stoffe!$B:$B,0)))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IF(OR(B9="",C9=""),"",Betriebsdaten!$B$16)</f>
        <v/>
      </c>
      <c r="E9" s="80"/>
      <c r="F9" s="81"/>
      <c r="G9" s="82" t="str">
        <f>IF(F9="","",INDEX(Dropdown!C:C,MATCH(F9,Dropdown!B:B,0)))</f>
        <v/>
      </c>
      <c r="H9" s="79"/>
      <c r="I9" s="13" t="str">
        <f t="shared" si="0"/>
        <v/>
      </c>
      <c r="J9" s="83"/>
      <c r="K9" s="29" t="str">
        <f>IF(H9="","",INDEX(Stoffe!$D:$D,MATCH('Bezug 4'!H9,Stoffe!$B:$B,0)))</f>
        <v/>
      </c>
      <c r="L9" s="30" t="str">
        <f>IF(H9="","",INDEX(Stoffe!$C:$C,MATCH('Bezug 4'!H9,Stoffe!$B:$B,0)))</f>
        <v/>
      </c>
      <c r="M9" s="29" t="str">
        <f>IF(H9="","",INDEX(Stoffe!$G:$G,MATCH('Bezug 4'!H9,Stoffe!$B:$B,0)))</f>
        <v/>
      </c>
      <c r="N9" s="30" t="str">
        <f>IF(H9="","",INDEX(Stoffe!$C:$C,MATCH('Bezug 4'!H9,Stoffe!$B:$B,0)))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IF(OR(B10="",C10=""),"",Betriebsdaten!$B$16)</f>
        <v/>
      </c>
      <c r="E10" s="80"/>
      <c r="F10" s="81"/>
      <c r="G10" s="82" t="str">
        <f>IF(F10="","",INDEX(Dropdown!C:C,MATCH(F10,Dropdown!B:B,0)))</f>
        <v/>
      </c>
      <c r="H10" s="79"/>
      <c r="I10" s="13" t="str">
        <f t="shared" si="0"/>
        <v/>
      </c>
      <c r="J10" s="83"/>
      <c r="K10" s="29" t="str">
        <f>IF(H10="","",INDEX(Stoffe!$D:$D,MATCH('Bezug 4'!H10,Stoffe!$B:$B,0)))</f>
        <v/>
      </c>
      <c r="L10" s="30" t="str">
        <f>IF(H10="","",INDEX(Stoffe!$C:$C,MATCH('Bezug 4'!H10,Stoffe!$B:$B,0)))</f>
        <v/>
      </c>
      <c r="M10" s="29" t="str">
        <f>IF(H10="","",INDEX(Stoffe!$G:$G,MATCH('Bezug 4'!H10,Stoffe!$B:$B,0)))</f>
        <v/>
      </c>
      <c r="N10" s="30" t="str">
        <f>IF(H10="","",INDEX(Stoffe!$C:$C,MATCH('Bezug 4'!H10,Stoffe!$B:$B,0)))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IF(OR(B11="",C11=""),"",Betriebsdaten!$B$16)</f>
        <v/>
      </c>
      <c r="E11" s="80"/>
      <c r="F11" s="81"/>
      <c r="G11" s="82" t="str">
        <f>IF(F11="","",INDEX(Dropdown!C:C,MATCH(F11,Dropdown!B:B,0)))</f>
        <v/>
      </c>
      <c r="H11" s="79"/>
      <c r="I11" s="13" t="str">
        <f t="shared" si="0"/>
        <v/>
      </c>
      <c r="J11" s="83"/>
      <c r="K11" s="29" t="str">
        <f>IF(H11="","",INDEX(Stoffe!$D:$D,MATCH('Bezug 4'!H11,Stoffe!$B:$B,0)))</f>
        <v/>
      </c>
      <c r="L11" s="30" t="str">
        <f>IF(H11="","",INDEX(Stoffe!$C:$C,MATCH('Bezug 4'!H11,Stoffe!$B:$B,0)))</f>
        <v/>
      </c>
      <c r="M11" s="29" t="str">
        <f>IF(H11="","",INDEX(Stoffe!$G:$G,MATCH('Bezug 4'!H11,Stoffe!$B:$B,0)))</f>
        <v/>
      </c>
      <c r="N11" s="30" t="str">
        <f>IF(H11="","",INDEX(Stoffe!$C:$C,MATCH('Bezug 4'!H11,Stoffe!$B:$B,0)))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IF(OR(B12="",C12=""),"",Betriebsdaten!$B$16)</f>
        <v/>
      </c>
      <c r="E12" s="80"/>
      <c r="F12" s="81"/>
      <c r="G12" s="82" t="str">
        <f>IF(F12="","",INDEX(Dropdown!C:C,MATCH(F12,Dropdown!B:B,0)))</f>
        <v/>
      </c>
      <c r="H12" s="79"/>
      <c r="I12" s="13" t="str">
        <f t="shared" si="0"/>
        <v/>
      </c>
      <c r="J12" s="83"/>
      <c r="K12" s="29" t="str">
        <f>IF(H12="","",INDEX(Stoffe!$D:$D,MATCH('Bezug 4'!H12,Stoffe!$B:$B,0)))</f>
        <v/>
      </c>
      <c r="L12" s="30" t="str">
        <f>IF(H12="","",INDEX(Stoffe!$C:$C,MATCH('Bezug 4'!H12,Stoffe!$B:$B,0)))</f>
        <v/>
      </c>
      <c r="M12" s="29" t="str">
        <f>IF(H12="","",INDEX(Stoffe!$G:$G,MATCH('Bezug 4'!H12,Stoffe!$B:$B,0)))</f>
        <v/>
      </c>
      <c r="N12" s="30" t="str">
        <f>IF(H12="","",INDEX(Stoffe!$C:$C,MATCH('Bezug 4'!H12,Stoffe!$B:$B,0)))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IF(OR(B13="",C13=""),"",Betriebsdaten!$B$16)</f>
        <v/>
      </c>
      <c r="E13" s="80"/>
      <c r="F13" s="81"/>
      <c r="G13" s="82" t="str">
        <f>IF(F13="","",INDEX(Dropdown!C:C,MATCH(F13,Dropdown!B:B,0)))</f>
        <v/>
      </c>
      <c r="H13" s="79"/>
      <c r="I13" s="13" t="str">
        <f t="shared" si="0"/>
        <v/>
      </c>
      <c r="J13" s="83"/>
      <c r="K13" s="29" t="str">
        <f>IF(H13="","",INDEX(Stoffe!$D:$D,MATCH('Bezug 4'!H13,Stoffe!$B:$B,0)))</f>
        <v/>
      </c>
      <c r="L13" s="30" t="str">
        <f>IF(H13="","",INDEX(Stoffe!$C:$C,MATCH('Bezug 4'!H13,Stoffe!$B:$B,0)))</f>
        <v/>
      </c>
      <c r="M13" s="29" t="str">
        <f>IF(H13="","",INDEX(Stoffe!$G:$G,MATCH('Bezug 4'!H13,Stoffe!$B:$B,0)))</f>
        <v/>
      </c>
      <c r="N13" s="30" t="str">
        <f>IF(H13="","",INDEX(Stoffe!$C:$C,MATCH('Bezug 4'!H13,Stoffe!$B:$B,0)))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IF(OR(B14="",C14=""),"",Betriebsdaten!$B$16)</f>
        <v/>
      </c>
      <c r="E14" s="80"/>
      <c r="F14" s="81"/>
      <c r="G14" s="82" t="str">
        <f>IF(F14="","",INDEX(Dropdown!C:C,MATCH(F14,Dropdown!B:B,0)))</f>
        <v/>
      </c>
      <c r="H14" s="79"/>
      <c r="I14" s="13" t="str">
        <f t="shared" si="0"/>
        <v/>
      </c>
      <c r="J14" s="83"/>
      <c r="K14" s="29" t="str">
        <f>IF(H14="","",INDEX(Stoffe!$D:$D,MATCH('Bezug 4'!H14,Stoffe!$B:$B,0)))</f>
        <v/>
      </c>
      <c r="L14" s="30" t="str">
        <f>IF(H14="","",INDEX(Stoffe!$C:$C,MATCH('Bezug 4'!H14,Stoffe!$B:$B,0)))</f>
        <v/>
      </c>
      <c r="M14" s="29" t="str">
        <f>IF(H14="","",INDEX(Stoffe!$G:$G,MATCH('Bezug 4'!H14,Stoffe!$B:$B,0)))</f>
        <v/>
      </c>
      <c r="N14" s="30" t="str">
        <f>IF(H14="","",INDEX(Stoffe!$C:$C,MATCH('Bezug 4'!H14,Stoffe!$B:$B,0)))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IF(OR(B15="",C15=""),"",Betriebsdaten!$B$16)</f>
        <v/>
      </c>
      <c r="E15" s="80"/>
      <c r="F15" s="81"/>
      <c r="G15" s="82" t="str">
        <f>IF(F15="","",INDEX(Dropdown!C:C,MATCH(F15,Dropdown!B:B,0)))</f>
        <v/>
      </c>
      <c r="H15" s="79"/>
      <c r="I15" s="13" t="str">
        <f t="shared" si="0"/>
        <v/>
      </c>
      <c r="J15" s="83"/>
      <c r="K15" s="29" t="str">
        <f>IF(H15="","",INDEX(Stoffe!$D:$D,MATCH('Bezug 4'!H15,Stoffe!$B:$B,0)))</f>
        <v/>
      </c>
      <c r="L15" s="30" t="str">
        <f>IF(H15="","",INDEX(Stoffe!$C:$C,MATCH('Bezug 4'!H15,Stoffe!$B:$B,0)))</f>
        <v/>
      </c>
      <c r="M15" s="29" t="str">
        <f>IF(H15="","",INDEX(Stoffe!$G:$G,MATCH('Bezug 4'!H15,Stoffe!$B:$B,0)))</f>
        <v/>
      </c>
      <c r="N15" s="30" t="str">
        <f>IF(H15="","",INDEX(Stoffe!$C:$C,MATCH('Bezug 4'!H15,Stoffe!$B:$B,0)))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IF(OR(B16="",C16=""),"",Betriebsdaten!$B$16)</f>
        <v/>
      </c>
      <c r="E16" s="80"/>
      <c r="F16" s="81"/>
      <c r="G16" s="82" t="str">
        <f>IF(F16="","",INDEX(Dropdown!C:C,MATCH(F16,Dropdown!B:B,0)))</f>
        <v/>
      </c>
      <c r="H16" s="79"/>
      <c r="I16" s="13" t="str">
        <f t="shared" si="0"/>
        <v/>
      </c>
      <c r="J16" s="83"/>
      <c r="K16" s="29" t="str">
        <f>IF(H16="","",INDEX(Stoffe!$D:$D,MATCH('Bezug 4'!H16,Stoffe!$B:$B,0)))</f>
        <v/>
      </c>
      <c r="L16" s="30" t="str">
        <f>IF(H16="","",INDEX(Stoffe!$C:$C,MATCH('Bezug 4'!H16,Stoffe!$B:$B,0)))</f>
        <v/>
      </c>
      <c r="M16" s="29" t="str">
        <f>IF(H16="","",INDEX(Stoffe!$G:$G,MATCH('Bezug 4'!H16,Stoffe!$B:$B,0)))</f>
        <v/>
      </c>
      <c r="N16" s="30" t="str">
        <f>IF(H16="","",INDEX(Stoffe!$C:$C,MATCH('Bezug 4'!H16,Stoffe!$B:$B,0)))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IF(OR(B17="",C17=""),"",Betriebsdaten!$B$16)</f>
        <v/>
      </c>
      <c r="E17" s="80"/>
      <c r="F17" s="81"/>
      <c r="G17" s="82" t="str">
        <f>IF(F17="","",INDEX(Dropdown!C:C,MATCH(F17,Dropdown!B:B,0)))</f>
        <v/>
      </c>
      <c r="H17" s="79"/>
      <c r="I17" s="13" t="str">
        <f t="shared" si="0"/>
        <v/>
      </c>
      <c r="J17" s="83"/>
      <c r="K17" s="29" t="str">
        <f>IF(H17="","",INDEX(Stoffe!$D:$D,MATCH('Bezug 4'!H17,Stoffe!$B:$B,0)))</f>
        <v/>
      </c>
      <c r="L17" s="30" t="str">
        <f>IF(H17="","",INDEX(Stoffe!$C:$C,MATCH('Bezug 4'!H17,Stoffe!$B:$B,0)))</f>
        <v/>
      </c>
      <c r="M17" s="29" t="str">
        <f>IF(H17="","",INDEX(Stoffe!$G:$G,MATCH('Bezug 4'!H17,Stoffe!$B:$B,0)))</f>
        <v/>
      </c>
      <c r="N17" s="30" t="str">
        <f>IF(H17="","",INDEX(Stoffe!$C:$C,MATCH('Bezug 4'!H17,Stoffe!$B:$B,0)))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IF(OR(B18="",C18=""),"",Betriebsdaten!$B$16)</f>
        <v/>
      </c>
      <c r="E18" s="80"/>
      <c r="F18" s="81"/>
      <c r="G18" s="82" t="str">
        <f>IF(F18="","",INDEX(Dropdown!C:C,MATCH(F18,Dropdown!B:B,0)))</f>
        <v/>
      </c>
      <c r="H18" s="79"/>
      <c r="I18" s="13" t="str">
        <f t="shared" si="0"/>
        <v/>
      </c>
      <c r="J18" s="83"/>
      <c r="K18" s="29" t="str">
        <f>IF(H18="","",INDEX(Stoffe!$D:$D,MATCH('Bezug 4'!H18,Stoffe!$B:$B,0)))</f>
        <v/>
      </c>
      <c r="L18" s="30" t="str">
        <f>IF(H18="","",INDEX(Stoffe!$C:$C,MATCH('Bezug 4'!H18,Stoffe!$B:$B,0)))</f>
        <v/>
      </c>
      <c r="M18" s="29" t="str">
        <f>IF(H18="","",INDEX(Stoffe!$G:$G,MATCH('Bezug 4'!H18,Stoffe!$B:$B,0)))</f>
        <v/>
      </c>
      <c r="N18" s="30" t="str">
        <f>IF(H18="","",INDEX(Stoffe!$C:$C,MATCH('Bezug 4'!H18,Stoffe!$B:$B,0)))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IF(OR(B19="",C19=""),"",Betriebsdaten!$B$16)</f>
        <v/>
      </c>
      <c r="E19" s="80"/>
      <c r="F19" s="81"/>
      <c r="G19" s="82" t="str">
        <f>IF(F19="","",INDEX(Dropdown!C:C,MATCH(F19,Dropdown!B:B,0)))</f>
        <v/>
      </c>
      <c r="H19" s="79"/>
      <c r="I19" s="13" t="str">
        <f t="shared" si="0"/>
        <v/>
      </c>
      <c r="J19" s="83"/>
      <c r="K19" s="29" t="str">
        <f>IF(H19="","",INDEX(Stoffe!$D:$D,MATCH('Bezug 4'!H19,Stoffe!$B:$B,0)))</f>
        <v/>
      </c>
      <c r="L19" s="30" t="str">
        <f>IF(H19="","",INDEX(Stoffe!$C:$C,MATCH('Bezug 4'!H19,Stoffe!$B:$B,0)))</f>
        <v/>
      </c>
      <c r="M19" s="29" t="str">
        <f>IF(H19="","",INDEX(Stoffe!$G:$G,MATCH('Bezug 4'!H19,Stoffe!$B:$B,0)))</f>
        <v/>
      </c>
      <c r="N19" s="30" t="str">
        <f>IF(H19="","",INDEX(Stoffe!$C:$C,MATCH('Bezug 4'!H19,Stoffe!$B:$B,0)))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IF(OR(B20="",C20=""),"",Betriebsdaten!$B$16)</f>
        <v/>
      </c>
      <c r="E20" s="80"/>
      <c r="F20" s="81"/>
      <c r="G20" s="82" t="str">
        <f>IF(F20="","",INDEX(Dropdown!C:C,MATCH(F20,Dropdown!B:B,0)))</f>
        <v/>
      </c>
      <c r="H20" s="79"/>
      <c r="I20" s="13" t="str">
        <f t="shared" si="0"/>
        <v/>
      </c>
      <c r="J20" s="83"/>
      <c r="K20" s="29" t="str">
        <f>IF(H20="","",INDEX(Stoffe!$D:$D,MATCH('Bezug 4'!H20,Stoffe!$B:$B,0)))</f>
        <v/>
      </c>
      <c r="L20" s="30" t="str">
        <f>IF(H20="","",INDEX(Stoffe!$C:$C,MATCH('Bezug 4'!H20,Stoffe!$B:$B,0)))</f>
        <v/>
      </c>
      <c r="M20" s="29" t="str">
        <f>IF(H20="","",INDEX(Stoffe!$G:$G,MATCH('Bezug 4'!H20,Stoffe!$B:$B,0)))</f>
        <v/>
      </c>
      <c r="N20" s="30" t="str">
        <f>IF(H20="","",INDEX(Stoffe!$C:$C,MATCH('Bezug 4'!H20,Stoffe!$B:$B,0)))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IF(OR(B21="",C21=""),"",Betriebsdaten!$B$16)</f>
        <v/>
      </c>
      <c r="E21" s="80"/>
      <c r="F21" s="81"/>
      <c r="G21" s="82" t="str">
        <f>IF(F21="","",INDEX(Dropdown!C:C,MATCH(F21,Dropdown!B:B,0)))</f>
        <v/>
      </c>
      <c r="H21" s="79"/>
      <c r="I21" s="13" t="str">
        <f t="shared" si="0"/>
        <v/>
      </c>
      <c r="J21" s="83"/>
      <c r="K21" s="29" t="str">
        <f>IF(H21="","",INDEX(Stoffe!$D:$D,MATCH('Bezug 4'!H21,Stoffe!$B:$B,0)))</f>
        <v/>
      </c>
      <c r="L21" s="30" t="str">
        <f>IF(H21="","",INDEX(Stoffe!$C:$C,MATCH('Bezug 4'!H21,Stoffe!$B:$B,0)))</f>
        <v/>
      </c>
      <c r="M21" s="29" t="str">
        <f>IF(H21="","",INDEX(Stoffe!$G:$G,MATCH('Bezug 4'!H21,Stoffe!$B:$B,0)))</f>
        <v/>
      </c>
      <c r="N21" s="30" t="str">
        <f>IF(H21="","",INDEX(Stoffe!$C:$C,MATCH('Bezug 4'!H21,Stoffe!$B:$B,0)))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IF(OR(B22="",C22=""),"",Betriebsdaten!$B$16)</f>
        <v/>
      </c>
      <c r="E22" s="80"/>
      <c r="F22" s="81"/>
      <c r="G22" s="82" t="str">
        <f>IF(F22="","",INDEX(Dropdown!C:C,MATCH(F22,Dropdown!B:B,0)))</f>
        <v/>
      </c>
      <c r="H22" s="79"/>
      <c r="I22" s="13" t="str">
        <f t="shared" si="0"/>
        <v/>
      </c>
      <c r="J22" s="83"/>
      <c r="K22" s="29" t="str">
        <f>IF(H22="","",INDEX(Stoffe!$D:$D,MATCH('Bezug 4'!H22,Stoffe!$B:$B,0)))</f>
        <v/>
      </c>
      <c r="L22" s="30" t="str">
        <f>IF(H22="","",INDEX(Stoffe!$C:$C,MATCH('Bezug 4'!H22,Stoffe!$B:$B,0)))</f>
        <v/>
      </c>
      <c r="M22" s="29" t="str">
        <f>IF(H22="","",INDEX(Stoffe!$G:$G,MATCH('Bezug 4'!H22,Stoffe!$B:$B,0)))</f>
        <v/>
      </c>
      <c r="N22" s="30" t="str">
        <f>IF(H22="","",INDEX(Stoffe!$C:$C,MATCH('Bezug 4'!H22,Stoffe!$B:$B,0)))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IF(OR(B23="",C23=""),"",Betriebsdaten!$B$16)</f>
        <v/>
      </c>
      <c r="E23" s="80"/>
      <c r="F23" s="81"/>
      <c r="G23" s="82" t="str">
        <f>IF(F23="","",INDEX(Dropdown!C:C,MATCH(F23,Dropdown!B:B,0)))</f>
        <v/>
      </c>
      <c r="H23" s="79"/>
      <c r="I23" s="13" t="str">
        <f t="shared" si="0"/>
        <v/>
      </c>
      <c r="J23" s="83"/>
      <c r="K23" s="29" t="str">
        <f>IF(H23="","",INDEX(Stoffe!$D:$D,MATCH('Bezug 4'!H23,Stoffe!$B:$B,0)))</f>
        <v/>
      </c>
      <c r="L23" s="30" t="str">
        <f>IF(H23="","",INDEX(Stoffe!$C:$C,MATCH('Bezug 4'!H23,Stoffe!$B:$B,0)))</f>
        <v/>
      </c>
      <c r="M23" s="29" t="str">
        <f>IF(H23="","",INDEX(Stoffe!$G:$G,MATCH('Bezug 4'!H23,Stoffe!$B:$B,0)))</f>
        <v/>
      </c>
      <c r="N23" s="30" t="str">
        <f>IF(H23="","",INDEX(Stoffe!$C:$C,MATCH('Bezug 4'!H23,Stoffe!$B:$B,0)))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IF(OR(B24="",C24=""),"",Betriebsdaten!$B$16)</f>
        <v/>
      </c>
      <c r="E24" s="80"/>
      <c r="F24" s="81"/>
      <c r="G24" s="82" t="str">
        <f>IF(F24="","",INDEX(Dropdown!C:C,MATCH(F24,Dropdown!B:B,0)))</f>
        <v/>
      </c>
      <c r="H24" s="79"/>
      <c r="I24" s="13" t="str">
        <f t="shared" si="0"/>
        <v/>
      </c>
      <c r="J24" s="83"/>
      <c r="K24" s="29" t="str">
        <f>IF(H24="","",INDEX(Stoffe!$D:$D,MATCH('Bezug 4'!H24,Stoffe!$B:$B,0)))</f>
        <v/>
      </c>
      <c r="L24" s="30" t="str">
        <f>IF(H24="","",INDEX(Stoffe!$C:$C,MATCH('Bezug 4'!H24,Stoffe!$B:$B,0)))</f>
        <v/>
      </c>
      <c r="M24" s="29" t="str">
        <f>IF(H24="","",INDEX(Stoffe!$G:$G,MATCH('Bezug 4'!H24,Stoffe!$B:$B,0)))</f>
        <v/>
      </c>
      <c r="N24" s="30" t="str">
        <f>IF(H24="","",INDEX(Stoffe!$C:$C,MATCH('Bezug 4'!H24,Stoffe!$B:$B,0)))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158</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IF(OR(B31="",C31=""),"",Betriebsdaten!$B$16)</f>
        <v/>
      </c>
      <c r="E31" s="80"/>
      <c r="F31" s="81"/>
      <c r="G31" s="82" t="str">
        <f>IF(F31="","",INDEX(Dropdown!C:C,MATCH(F31,Dropdown!B:B,0)))</f>
        <v/>
      </c>
      <c r="H31" s="79"/>
      <c r="I31" s="13" t="str">
        <f>IF(H31="","",IF(L31="kg/t","Menge in Tonnen!",IF(L31="kg/m³","Menge in Kubikmetern!")))</f>
        <v/>
      </c>
      <c r="J31" s="83"/>
      <c r="K31" s="29" t="str">
        <f>IF(H31="","",INDEX(Stoffe!$D:$D,MATCH('Bezug 4'!H31,Stoffe!$B:$B,0)))</f>
        <v/>
      </c>
      <c r="L31" s="30" t="str">
        <f>IF(H31="","",INDEX(Stoffe!$C:$C,MATCH('Bezug 4'!H31,Stoffe!$B:$B,0)))</f>
        <v/>
      </c>
      <c r="M31" s="29" t="str">
        <f>IF(H31="","",INDEX(Stoffe!$G:$G,MATCH('Bezug 4'!H31,Stoffe!$B:$B,0)))</f>
        <v/>
      </c>
      <c r="N31" s="30" t="str">
        <f>IF(H31="","",INDEX(Stoffe!$C:$C,MATCH('Bezug 4'!H31,Stoffe!$B:$B,0)))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IF(OR(B32="",C32=""),"",Betriebsdaten!$B$16)</f>
        <v/>
      </c>
      <c r="E32" s="80"/>
      <c r="F32" s="81"/>
      <c r="G32" s="82" t="str">
        <f>IF(F32="","",INDEX(Dropdown!C:C,MATCH(F32,Dropdown!B:B,0)))</f>
        <v/>
      </c>
      <c r="H32" s="79"/>
      <c r="I32" s="13" t="str">
        <f t="shared" ref="I32:I50" si="3">IF(H32="","",IF(L32="kg/t","Menge in Tonnen!",IF(L32="kg/m³","Menge in Kubikmetern!")))</f>
        <v/>
      </c>
      <c r="J32" s="83"/>
      <c r="K32" s="29" t="str">
        <f>IF(H32="","",INDEX(Stoffe!$D:$D,MATCH('Bezug 4'!H32,Stoffe!$B:$B,0)))</f>
        <v/>
      </c>
      <c r="L32" s="30" t="str">
        <f>IF(H32="","",INDEX(Stoffe!$C:$C,MATCH('Bezug 4'!H32,Stoffe!$B:$B,0)))</f>
        <v/>
      </c>
      <c r="M32" s="29" t="str">
        <f>IF(H32="","",INDEX(Stoffe!$G:$G,MATCH('Bezug 4'!H32,Stoffe!$B:$B,0)))</f>
        <v/>
      </c>
      <c r="N32" s="30" t="str">
        <f>IF(H32="","",INDEX(Stoffe!$C:$C,MATCH('Bezug 4'!H32,Stoffe!$B:$B,0)))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IF(OR(B33="",C33=""),"",Betriebsdaten!$B$16)</f>
        <v/>
      </c>
      <c r="E33" s="80"/>
      <c r="F33" s="81"/>
      <c r="G33" s="82" t="str">
        <f>IF(F33="","",INDEX(Dropdown!C:C,MATCH(F33,Dropdown!B:B,0)))</f>
        <v/>
      </c>
      <c r="H33" s="79"/>
      <c r="I33" s="13" t="str">
        <f t="shared" si="3"/>
        <v/>
      </c>
      <c r="J33" s="83"/>
      <c r="K33" s="29" t="str">
        <f>IF(H33="","",INDEX(Stoffe!$D:$D,MATCH('Bezug 4'!H33,Stoffe!$B:$B,0)))</f>
        <v/>
      </c>
      <c r="L33" s="30" t="str">
        <f>IF(H33="","",INDEX(Stoffe!$C:$C,MATCH('Bezug 4'!H33,Stoffe!$B:$B,0)))</f>
        <v/>
      </c>
      <c r="M33" s="29" t="str">
        <f>IF(H33="","",INDEX(Stoffe!$G:$G,MATCH('Bezug 4'!H33,Stoffe!$B:$B,0)))</f>
        <v/>
      </c>
      <c r="N33" s="30" t="str">
        <f>IF(H33="","",INDEX(Stoffe!$C:$C,MATCH('Bezug 4'!H33,Stoffe!$B:$B,0)))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IF(OR(B34="",C34=""),"",Betriebsdaten!$B$16)</f>
        <v/>
      </c>
      <c r="E34" s="80"/>
      <c r="F34" s="81"/>
      <c r="G34" s="82" t="str">
        <f>IF(F34="","",INDEX(Dropdown!C:C,MATCH(F34,Dropdown!B:B,0)))</f>
        <v/>
      </c>
      <c r="H34" s="79"/>
      <c r="I34" s="13" t="str">
        <f t="shared" si="3"/>
        <v/>
      </c>
      <c r="J34" s="83"/>
      <c r="K34" s="29" t="str">
        <f>IF(H34="","",INDEX(Stoffe!$D:$D,MATCH('Bezug 4'!H34,Stoffe!$B:$B,0)))</f>
        <v/>
      </c>
      <c r="L34" s="30" t="str">
        <f>IF(H34="","",INDEX(Stoffe!$C:$C,MATCH('Bezug 4'!H34,Stoffe!$B:$B,0)))</f>
        <v/>
      </c>
      <c r="M34" s="29" t="str">
        <f>IF(H34="","",INDEX(Stoffe!$G:$G,MATCH('Bezug 4'!H34,Stoffe!$B:$B,0)))</f>
        <v/>
      </c>
      <c r="N34" s="30" t="str">
        <f>IF(H34="","",INDEX(Stoffe!$C:$C,MATCH('Bezug 4'!H34,Stoffe!$B:$B,0)))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IF(OR(B35="",C35=""),"",Betriebsdaten!$B$16)</f>
        <v/>
      </c>
      <c r="E35" s="80"/>
      <c r="F35" s="81"/>
      <c r="G35" s="82" t="str">
        <f>IF(F35="","",INDEX(Dropdown!C:C,MATCH(F35,Dropdown!B:B,0)))</f>
        <v/>
      </c>
      <c r="H35" s="79"/>
      <c r="I35" s="13" t="str">
        <f t="shared" si="3"/>
        <v/>
      </c>
      <c r="J35" s="83"/>
      <c r="K35" s="29" t="str">
        <f>IF(H35="","",INDEX(Stoffe!$D:$D,MATCH('Bezug 4'!H35,Stoffe!$B:$B,0)))</f>
        <v/>
      </c>
      <c r="L35" s="30" t="str">
        <f>IF(H35="","",INDEX(Stoffe!$C:$C,MATCH('Bezug 4'!H35,Stoffe!$B:$B,0)))</f>
        <v/>
      </c>
      <c r="M35" s="29" t="str">
        <f>IF(H35="","",INDEX(Stoffe!$G:$G,MATCH('Bezug 4'!H35,Stoffe!$B:$B,0)))</f>
        <v/>
      </c>
      <c r="N35" s="30" t="str">
        <f>IF(H35="","",INDEX(Stoffe!$C:$C,MATCH('Bezug 4'!H35,Stoffe!$B:$B,0)))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IF(OR(B36="",C36=""),"",Betriebsdaten!$B$16)</f>
        <v/>
      </c>
      <c r="E36" s="80"/>
      <c r="F36" s="81"/>
      <c r="G36" s="82" t="str">
        <f>IF(F36="","",INDEX(Dropdown!C:C,MATCH(F36,Dropdown!B:B,0)))</f>
        <v/>
      </c>
      <c r="H36" s="79"/>
      <c r="I36" s="13" t="str">
        <f t="shared" si="3"/>
        <v/>
      </c>
      <c r="J36" s="83"/>
      <c r="K36" s="29" t="str">
        <f>IF(H36="","",INDEX(Stoffe!$D:$D,MATCH('Bezug 4'!H36,Stoffe!$B:$B,0)))</f>
        <v/>
      </c>
      <c r="L36" s="30" t="str">
        <f>IF(H36="","",INDEX(Stoffe!$C:$C,MATCH('Bezug 4'!H36,Stoffe!$B:$B,0)))</f>
        <v/>
      </c>
      <c r="M36" s="29" t="str">
        <f>IF(H36="","",INDEX(Stoffe!$G:$G,MATCH('Bezug 4'!H36,Stoffe!$B:$B,0)))</f>
        <v/>
      </c>
      <c r="N36" s="30" t="str">
        <f>IF(H36="","",INDEX(Stoffe!$C:$C,MATCH('Bezug 4'!H36,Stoffe!$B:$B,0)))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IF(OR(B37="",C37=""),"",Betriebsdaten!$B$16)</f>
        <v/>
      </c>
      <c r="E37" s="80"/>
      <c r="F37" s="81"/>
      <c r="G37" s="82" t="str">
        <f>IF(F37="","",INDEX(Dropdown!C:C,MATCH(F37,Dropdown!B:B,0)))</f>
        <v/>
      </c>
      <c r="H37" s="79"/>
      <c r="I37" s="13" t="str">
        <f t="shared" si="3"/>
        <v/>
      </c>
      <c r="J37" s="83"/>
      <c r="K37" s="29" t="str">
        <f>IF(H37="","",INDEX(Stoffe!$D:$D,MATCH('Bezug 4'!H37,Stoffe!$B:$B,0)))</f>
        <v/>
      </c>
      <c r="L37" s="30" t="str">
        <f>IF(H37="","",INDEX(Stoffe!$C:$C,MATCH('Bezug 4'!H37,Stoffe!$B:$B,0)))</f>
        <v/>
      </c>
      <c r="M37" s="29" t="str">
        <f>IF(H37="","",INDEX(Stoffe!$G:$G,MATCH('Bezug 4'!H37,Stoffe!$B:$B,0)))</f>
        <v/>
      </c>
      <c r="N37" s="30" t="str">
        <f>IF(H37="","",INDEX(Stoffe!$C:$C,MATCH('Bezug 4'!H37,Stoffe!$B:$B,0)))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IF(OR(B38="",C38=""),"",Betriebsdaten!$B$16)</f>
        <v/>
      </c>
      <c r="E38" s="80"/>
      <c r="F38" s="81"/>
      <c r="G38" s="82" t="str">
        <f>IF(F38="","",INDEX(Dropdown!C:C,MATCH(F38,Dropdown!B:B,0)))</f>
        <v/>
      </c>
      <c r="H38" s="79"/>
      <c r="I38" s="13" t="str">
        <f t="shared" si="3"/>
        <v/>
      </c>
      <c r="J38" s="83"/>
      <c r="K38" s="29" t="str">
        <f>IF(H38="","",INDEX(Stoffe!$D:$D,MATCH('Bezug 4'!H38,Stoffe!$B:$B,0)))</f>
        <v/>
      </c>
      <c r="L38" s="30" t="str">
        <f>IF(H38="","",INDEX(Stoffe!$C:$C,MATCH('Bezug 4'!H38,Stoffe!$B:$B,0)))</f>
        <v/>
      </c>
      <c r="M38" s="29" t="str">
        <f>IF(H38="","",INDEX(Stoffe!$G:$G,MATCH('Bezug 4'!H38,Stoffe!$B:$B,0)))</f>
        <v/>
      </c>
      <c r="N38" s="30" t="str">
        <f>IF(H38="","",INDEX(Stoffe!$C:$C,MATCH('Bezug 4'!H38,Stoffe!$B:$B,0)))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IF(OR(B39="",C39=""),"",Betriebsdaten!$B$16)</f>
        <v/>
      </c>
      <c r="E39" s="80"/>
      <c r="F39" s="81"/>
      <c r="G39" s="82" t="str">
        <f>IF(F39="","",INDEX(Dropdown!C:C,MATCH(F39,Dropdown!B:B,0)))</f>
        <v/>
      </c>
      <c r="H39" s="79"/>
      <c r="I39" s="13" t="str">
        <f t="shared" si="3"/>
        <v/>
      </c>
      <c r="J39" s="83"/>
      <c r="K39" s="29" t="str">
        <f>IF(H39="","",INDEX(Stoffe!$D:$D,MATCH('Bezug 4'!H39,Stoffe!$B:$B,0)))</f>
        <v/>
      </c>
      <c r="L39" s="30" t="str">
        <f>IF(H39="","",INDEX(Stoffe!$C:$C,MATCH('Bezug 4'!H39,Stoffe!$B:$B,0)))</f>
        <v/>
      </c>
      <c r="M39" s="29" t="str">
        <f>IF(H39="","",INDEX(Stoffe!$G:$G,MATCH('Bezug 4'!H39,Stoffe!$B:$B,0)))</f>
        <v/>
      </c>
      <c r="N39" s="30" t="str">
        <f>IF(H39="","",INDEX(Stoffe!$C:$C,MATCH('Bezug 4'!H39,Stoffe!$B:$B,0)))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IF(OR(B40="",C40=""),"",Betriebsdaten!$B$16)</f>
        <v/>
      </c>
      <c r="E40" s="80"/>
      <c r="F40" s="81"/>
      <c r="G40" s="82" t="str">
        <f>IF(F40="","",INDEX(Dropdown!C:C,MATCH(F40,Dropdown!B:B,0)))</f>
        <v/>
      </c>
      <c r="H40" s="79"/>
      <c r="I40" s="13" t="str">
        <f t="shared" si="3"/>
        <v/>
      </c>
      <c r="J40" s="83"/>
      <c r="K40" s="29" t="str">
        <f>IF(H40="","",INDEX(Stoffe!$D:$D,MATCH('Bezug 4'!H40,Stoffe!$B:$B,0)))</f>
        <v/>
      </c>
      <c r="L40" s="30" t="str">
        <f>IF(H40="","",INDEX(Stoffe!$C:$C,MATCH('Bezug 4'!H40,Stoffe!$B:$B,0)))</f>
        <v/>
      </c>
      <c r="M40" s="29" t="str">
        <f>IF(H40="","",INDEX(Stoffe!$G:$G,MATCH('Bezug 4'!H40,Stoffe!$B:$B,0)))</f>
        <v/>
      </c>
      <c r="N40" s="30" t="str">
        <f>IF(H40="","",INDEX(Stoffe!$C:$C,MATCH('Bezug 4'!H40,Stoffe!$B:$B,0)))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IF(OR(B41="",C41=""),"",Betriebsdaten!$B$16)</f>
        <v/>
      </c>
      <c r="E41" s="80"/>
      <c r="F41" s="81"/>
      <c r="G41" s="82" t="str">
        <f>IF(F41="","",INDEX(Dropdown!C:C,MATCH(F41,Dropdown!B:B,0)))</f>
        <v/>
      </c>
      <c r="H41" s="79"/>
      <c r="I41" s="13" t="str">
        <f t="shared" si="3"/>
        <v/>
      </c>
      <c r="J41" s="83"/>
      <c r="K41" s="29" t="str">
        <f>IF(H41="","",INDEX(Stoffe!$D:$D,MATCH('Bezug 4'!H41,Stoffe!$B:$B,0)))</f>
        <v/>
      </c>
      <c r="L41" s="30" t="str">
        <f>IF(H41="","",INDEX(Stoffe!$C:$C,MATCH('Bezug 4'!H41,Stoffe!$B:$B,0)))</f>
        <v/>
      </c>
      <c r="M41" s="29" t="str">
        <f>IF(H41="","",INDEX(Stoffe!$G:$G,MATCH('Bezug 4'!H41,Stoffe!$B:$B,0)))</f>
        <v/>
      </c>
      <c r="N41" s="30" t="str">
        <f>IF(H41="","",INDEX(Stoffe!$C:$C,MATCH('Bezug 4'!H41,Stoffe!$B:$B,0)))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IF(OR(B42="",C42=""),"",Betriebsdaten!$B$16)</f>
        <v/>
      </c>
      <c r="E42" s="80"/>
      <c r="F42" s="81"/>
      <c r="G42" s="82" t="str">
        <f>IF(F42="","",INDEX(Dropdown!C:C,MATCH(F42,Dropdown!B:B,0)))</f>
        <v/>
      </c>
      <c r="H42" s="79"/>
      <c r="I42" s="13" t="str">
        <f t="shared" si="3"/>
        <v/>
      </c>
      <c r="J42" s="83"/>
      <c r="K42" s="29" t="str">
        <f>IF(H42="","",INDEX(Stoffe!$D:$D,MATCH('Bezug 4'!H42,Stoffe!$B:$B,0)))</f>
        <v/>
      </c>
      <c r="L42" s="30" t="str">
        <f>IF(H42="","",INDEX(Stoffe!$C:$C,MATCH('Bezug 4'!H42,Stoffe!$B:$B,0)))</f>
        <v/>
      </c>
      <c r="M42" s="29" t="str">
        <f>IF(H42="","",INDEX(Stoffe!$G:$G,MATCH('Bezug 4'!H42,Stoffe!$B:$B,0)))</f>
        <v/>
      </c>
      <c r="N42" s="30" t="str">
        <f>IF(H42="","",INDEX(Stoffe!$C:$C,MATCH('Bezug 4'!H42,Stoffe!$B:$B,0)))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IF(OR(B43="",C43=""),"",Betriebsdaten!$B$16)</f>
        <v/>
      </c>
      <c r="E43" s="80"/>
      <c r="F43" s="81"/>
      <c r="G43" s="82" t="str">
        <f>IF(F43="","",INDEX(Dropdown!C:C,MATCH(F43,Dropdown!B:B,0)))</f>
        <v/>
      </c>
      <c r="H43" s="79"/>
      <c r="I43" s="13" t="str">
        <f t="shared" si="3"/>
        <v/>
      </c>
      <c r="J43" s="83"/>
      <c r="K43" s="29" t="str">
        <f>IF(H43="","",INDEX(Stoffe!$D:$D,MATCH('Bezug 4'!H43,Stoffe!$B:$B,0)))</f>
        <v/>
      </c>
      <c r="L43" s="30" t="str">
        <f>IF(H43="","",INDEX(Stoffe!$C:$C,MATCH('Bezug 4'!H43,Stoffe!$B:$B,0)))</f>
        <v/>
      </c>
      <c r="M43" s="29" t="str">
        <f>IF(H43="","",INDEX(Stoffe!$G:$G,MATCH('Bezug 4'!H43,Stoffe!$B:$B,0)))</f>
        <v/>
      </c>
      <c r="N43" s="30" t="str">
        <f>IF(H43="","",INDEX(Stoffe!$C:$C,MATCH('Bezug 4'!H43,Stoffe!$B:$B,0)))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IF(OR(B44="",C44=""),"",Betriebsdaten!$B$16)</f>
        <v/>
      </c>
      <c r="E44" s="80"/>
      <c r="F44" s="81"/>
      <c r="G44" s="82" t="str">
        <f>IF(F44="","",INDEX(Dropdown!C:C,MATCH(F44,Dropdown!B:B,0)))</f>
        <v/>
      </c>
      <c r="H44" s="79"/>
      <c r="I44" s="13" t="str">
        <f t="shared" si="3"/>
        <v/>
      </c>
      <c r="J44" s="83"/>
      <c r="K44" s="29" t="str">
        <f>IF(H44="","",INDEX(Stoffe!$D:$D,MATCH('Bezug 4'!H44,Stoffe!$B:$B,0)))</f>
        <v/>
      </c>
      <c r="L44" s="30" t="str">
        <f>IF(H44="","",INDEX(Stoffe!$C:$C,MATCH('Bezug 4'!H44,Stoffe!$B:$B,0)))</f>
        <v/>
      </c>
      <c r="M44" s="29" t="str">
        <f>IF(H44="","",INDEX(Stoffe!$G:$G,MATCH('Bezug 4'!H44,Stoffe!$B:$B,0)))</f>
        <v/>
      </c>
      <c r="N44" s="30" t="str">
        <f>IF(H44="","",INDEX(Stoffe!$C:$C,MATCH('Bezug 4'!H44,Stoffe!$B:$B,0)))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IF(OR(B45="",C45=""),"",Betriebsdaten!$B$16)</f>
        <v/>
      </c>
      <c r="E45" s="80"/>
      <c r="F45" s="81"/>
      <c r="G45" s="82" t="str">
        <f>IF(F45="","",INDEX(Dropdown!C:C,MATCH(F45,Dropdown!B:B,0)))</f>
        <v/>
      </c>
      <c r="H45" s="79"/>
      <c r="I45" s="13" t="str">
        <f t="shared" si="3"/>
        <v/>
      </c>
      <c r="J45" s="83"/>
      <c r="K45" s="29" t="str">
        <f>IF(H45="","",INDEX(Stoffe!$D:$D,MATCH('Bezug 4'!H45,Stoffe!$B:$B,0)))</f>
        <v/>
      </c>
      <c r="L45" s="30" t="str">
        <f>IF(H45="","",INDEX(Stoffe!$C:$C,MATCH('Bezug 4'!H45,Stoffe!$B:$B,0)))</f>
        <v/>
      </c>
      <c r="M45" s="29" t="str">
        <f>IF(H45="","",INDEX(Stoffe!$G:$G,MATCH('Bezug 4'!H45,Stoffe!$B:$B,0)))</f>
        <v/>
      </c>
      <c r="N45" s="30" t="str">
        <f>IF(H45="","",INDEX(Stoffe!$C:$C,MATCH('Bezug 4'!H45,Stoffe!$B:$B,0)))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IF(OR(B46="",C46=""),"",Betriebsdaten!$B$16)</f>
        <v/>
      </c>
      <c r="E46" s="80"/>
      <c r="F46" s="81"/>
      <c r="G46" s="82" t="str">
        <f>IF(F46="","",INDEX(Dropdown!C:C,MATCH(F46,Dropdown!B:B,0)))</f>
        <v/>
      </c>
      <c r="H46" s="79"/>
      <c r="I46" s="13" t="str">
        <f t="shared" si="3"/>
        <v/>
      </c>
      <c r="J46" s="83"/>
      <c r="K46" s="29" t="str">
        <f>IF(H46="","",INDEX(Stoffe!$D:$D,MATCH('Bezug 4'!H46,Stoffe!$B:$B,0)))</f>
        <v/>
      </c>
      <c r="L46" s="30" t="str">
        <f>IF(H46="","",INDEX(Stoffe!$C:$C,MATCH('Bezug 4'!H46,Stoffe!$B:$B,0)))</f>
        <v/>
      </c>
      <c r="M46" s="29" t="str">
        <f>IF(H46="","",INDEX(Stoffe!$G:$G,MATCH('Bezug 4'!H46,Stoffe!$B:$B,0)))</f>
        <v/>
      </c>
      <c r="N46" s="30" t="str">
        <f>IF(H46="","",INDEX(Stoffe!$C:$C,MATCH('Bezug 4'!H46,Stoffe!$B:$B,0)))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IF(OR(B47="",C47=""),"",Betriebsdaten!$B$16)</f>
        <v/>
      </c>
      <c r="E47" s="80"/>
      <c r="F47" s="81"/>
      <c r="G47" s="82" t="str">
        <f>IF(F47="","",INDEX(Dropdown!C:C,MATCH(F47,Dropdown!B:B,0)))</f>
        <v/>
      </c>
      <c r="H47" s="79"/>
      <c r="I47" s="13" t="str">
        <f t="shared" si="3"/>
        <v/>
      </c>
      <c r="J47" s="83"/>
      <c r="K47" s="29" t="str">
        <f>IF(H47="","",INDEX(Stoffe!$D:$D,MATCH('Bezug 4'!H47,Stoffe!$B:$B,0)))</f>
        <v/>
      </c>
      <c r="L47" s="30" t="str">
        <f>IF(H47="","",INDEX(Stoffe!$C:$C,MATCH('Bezug 4'!H47,Stoffe!$B:$B,0)))</f>
        <v/>
      </c>
      <c r="M47" s="29" t="str">
        <f>IF(H47="","",INDEX(Stoffe!$G:$G,MATCH('Bezug 4'!H47,Stoffe!$B:$B,0)))</f>
        <v/>
      </c>
      <c r="N47" s="30" t="str">
        <f>IF(H47="","",INDEX(Stoffe!$C:$C,MATCH('Bezug 4'!H47,Stoffe!$B:$B,0)))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IF(OR(B48="",C48=""),"",Betriebsdaten!$B$16)</f>
        <v/>
      </c>
      <c r="E48" s="80"/>
      <c r="F48" s="81"/>
      <c r="G48" s="82" t="str">
        <f>IF(F48="","",INDEX(Dropdown!C:C,MATCH(F48,Dropdown!B:B,0)))</f>
        <v/>
      </c>
      <c r="H48" s="79"/>
      <c r="I48" s="13" t="str">
        <f t="shared" si="3"/>
        <v/>
      </c>
      <c r="J48" s="83"/>
      <c r="K48" s="29" t="str">
        <f>IF(H48="","",INDEX(Stoffe!$D:$D,MATCH('Bezug 4'!H48,Stoffe!$B:$B,0)))</f>
        <v/>
      </c>
      <c r="L48" s="30" t="str">
        <f>IF(H48="","",INDEX(Stoffe!$C:$C,MATCH('Bezug 4'!H48,Stoffe!$B:$B,0)))</f>
        <v/>
      </c>
      <c r="M48" s="29" t="str">
        <f>IF(H48="","",INDEX(Stoffe!$G:$G,MATCH('Bezug 4'!H48,Stoffe!$B:$B,0)))</f>
        <v/>
      </c>
      <c r="N48" s="30" t="str">
        <f>IF(H48="","",INDEX(Stoffe!$C:$C,MATCH('Bezug 4'!H48,Stoffe!$B:$B,0)))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IF(OR(B49="",C49=""),"",Betriebsdaten!$B$16)</f>
        <v/>
      </c>
      <c r="E49" s="80"/>
      <c r="F49" s="81"/>
      <c r="G49" s="82" t="str">
        <f>IF(F49="","",INDEX(Dropdown!C:C,MATCH(F49,Dropdown!B:B,0)))</f>
        <v/>
      </c>
      <c r="H49" s="79"/>
      <c r="I49" s="13" t="str">
        <f t="shared" si="3"/>
        <v/>
      </c>
      <c r="J49" s="83"/>
      <c r="K49" s="29" t="str">
        <f>IF(H49="","",INDEX(Stoffe!$D:$D,MATCH('Bezug 4'!H49,Stoffe!$B:$B,0)))</f>
        <v/>
      </c>
      <c r="L49" s="30" t="str">
        <f>IF(H49="","",INDEX(Stoffe!$C:$C,MATCH('Bezug 4'!H49,Stoffe!$B:$B,0)))</f>
        <v/>
      </c>
      <c r="M49" s="29" t="str">
        <f>IF(H49="","",INDEX(Stoffe!$G:$G,MATCH('Bezug 4'!H49,Stoffe!$B:$B,0)))</f>
        <v/>
      </c>
      <c r="N49" s="30" t="str">
        <f>IF(H49="","",INDEX(Stoffe!$C:$C,MATCH('Bezug 4'!H49,Stoffe!$B:$B,0)))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IF(OR(B50="",C50=""),"",Betriebsdaten!$B$16)</f>
        <v/>
      </c>
      <c r="E50" s="80"/>
      <c r="F50" s="81"/>
      <c r="G50" s="82" t="str">
        <f>IF(F50="","",INDEX(Dropdown!C:C,MATCH(F50,Dropdown!B:B,0)))</f>
        <v/>
      </c>
      <c r="H50" s="79"/>
      <c r="I50" s="13" t="str">
        <f t="shared" si="3"/>
        <v/>
      </c>
      <c r="J50" s="83"/>
      <c r="K50" s="29" t="str">
        <f>IF(H50="","",INDEX(Stoffe!$D:$D,MATCH('Bezug 4'!H50,Stoffe!$B:$B,0)))</f>
        <v/>
      </c>
      <c r="L50" s="30" t="str">
        <f>IF(H50="","",INDEX(Stoffe!$C:$C,MATCH('Bezug 4'!H50,Stoffe!$B:$B,0)))</f>
        <v/>
      </c>
      <c r="M50" s="29" t="str">
        <f>IF(H50="","",INDEX(Stoffe!$G:$G,MATCH('Bezug 4'!H50,Stoffe!$B:$B,0)))</f>
        <v/>
      </c>
      <c r="N50" s="30" t="str">
        <f>IF(H50="","",INDEX(Stoffe!$C:$C,MATCH('Bezug 4'!H50,Stoffe!$B:$B,0)))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0lNgzgwmzxT1RRHvwuGoqlJQ9+gvs3Pa+E2z/pxsDG9iH2KzHRdqmOyODx7edAlbOp9X17I/X/r/nLQkKzJUuQ==" saltValue="UXHAsBULcvgXQwY+02jg2Q=="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angeben!" sqref="J31:J50" xr:uid="{00000000-0002-0000-0600-000000000000}"/>
    <dataValidation allowBlank="1" showInputMessage="1" showErrorMessage="1" prompt="Bitte Produkt-Mengen oder bei Leguminosen-begrünung Fläche in Hektar angeben!" sqref="J5:J24" xr:uid="{00000000-0002-0000-06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600-000002000000}">
          <x14:formula1>
            <xm:f>Dropdown!$E$1:$E$13</xm:f>
          </x14:formula1>
          <xm:sqref>C31:C50</xm:sqref>
        </x14:dataValidation>
        <x14:dataValidation type="list" allowBlank="1" showInputMessage="1" showErrorMessage="1" prompt="Tag der Nährstoff-abfuhr!" xr:uid="{00000000-0002-0000-0600-000003000000}">
          <x14:formula1>
            <xm:f>Dropdown!$D$1:$D$32</xm:f>
          </x14:formula1>
          <xm:sqref>B31:B50</xm:sqref>
        </x14:dataValidation>
        <x14:dataValidation type="list" allowBlank="1" showInputMessage="1" showErrorMessage="1" prompt="Monat der Nährstoff-zufuhr!" xr:uid="{00000000-0002-0000-0600-000004000000}">
          <x14:formula1>
            <xm:f>Dropdown!$E$1:$E$13</xm:f>
          </x14:formula1>
          <xm:sqref>C5:C24</xm:sqref>
        </x14:dataValidation>
        <x14:dataValidation type="list" allowBlank="1" showInputMessage="1" showErrorMessage="1" prompt="Tag der Nährstoff-zufuhr!" xr:uid="{00000000-0002-0000-0600-000005000000}">
          <x14:formula1>
            <xm:f>Dropdown!$D$1:$D$32</xm:f>
          </x14:formula1>
          <xm:sqref>B5:B24</xm:sqref>
        </x14:dataValidation>
        <x14:dataValidation type="list" allowBlank="1" showInputMessage="1" showErrorMessage="1" prompt="Bitte Stoffgruppe auswählen!" xr:uid="{00000000-0002-0000-0600-00002E000000}">
          <x14:formula1>
            <xm:f>Dropdown!$B$1:$B$10</xm:f>
          </x14:formula1>
          <xm:sqref>F5:F24</xm:sqref>
        </x14:dataValidation>
        <x14:dataValidation type="list" allowBlank="1" showInputMessage="1" showErrorMessage="1" prompt="Bitte Angaben zur Ermittlung der Nährstoffwerte machen!_x000a_" xr:uid="{00000000-0002-0000-0600-00002F000000}">
          <x14:formula1>
            <xm:f>Dropdown!$F$1:$F$3</xm:f>
          </x14:formula1>
          <xm:sqref>E5:E24 E31:E50</xm:sqref>
        </x14:dataValidation>
        <x14:dataValidation type="list" allowBlank="1" showInputMessage="1" showErrorMessage="1" prompt="Bitte Stoffgruppe auswählen!" xr:uid="{EFBDED1C-F1F3-4C8D-970B-468D1BDD89E3}">
          <x14:formula1>
            <xm:f>Dropdown!$G$1:$G$9</xm:f>
          </x14:formula1>
          <xm:sqref>F31:F50</xm:sqref>
        </x14:dataValidation>
        <x14:dataValidation type="list" allowBlank="1" showInputMessage="1" showErrorMessage="1" prompt="Zuerst Stoffgruppe dann zutreffende Nährstoff-_x000a_abfuhr auswählen!" xr:uid="{00000000-0002-0000-06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6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6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6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6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6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6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6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6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6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6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6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6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6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6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6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6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6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6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6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6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6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6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6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6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6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6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6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6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6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6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6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6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6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6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6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6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6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6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6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bestFit="1"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159</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IF(OR(B5="",C5=""),"",Betriebsdaten!$B$17)</f>
        <v/>
      </c>
      <c r="E5" s="80"/>
      <c r="F5" s="81"/>
      <c r="G5" s="82" t="str">
        <f>IF(F5="","",INDEX(Dropdown!C:C,MATCH(F5,Dropdown!B:B,0)))</f>
        <v/>
      </c>
      <c r="H5" s="79"/>
      <c r="I5" s="13" t="str">
        <f t="shared" ref="I5:I24" si="0">IF(H5="","",IF(L5="kg/t","Menge in Tonnen!",IF(L5="kg/m³","Menge in Kubikmetern!",IF(L5="kg/ha","Fläche in Hektar!"))))</f>
        <v/>
      </c>
      <c r="J5" s="83"/>
      <c r="K5" s="29" t="str">
        <f>IF(H5="","",INDEX(Stoffe!$D:$D,MATCH('Bezug 5'!H5,Stoffe!$B:$B,0)))</f>
        <v/>
      </c>
      <c r="L5" s="30" t="str">
        <f>IF(H5="","",INDEX(Stoffe!$C:$C,MATCH('Bezug 5'!H5,Stoffe!$B:$B,0)))</f>
        <v/>
      </c>
      <c r="M5" s="29" t="str">
        <f>IF(H5="","",INDEX(Stoffe!$G:$G,MATCH('Bezug 5'!H5,Stoffe!$B:$B,0)))</f>
        <v/>
      </c>
      <c r="N5" s="30" t="str">
        <f>IF(H5="","",INDEX(Stoffe!$C:$C,MATCH('Bezug 5'!H5,Stoffe!$B:$B,0)))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IF(OR(B6="",C6=""),"",Betriebsdaten!$B$17)</f>
        <v/>
      </c>
      <c r="E6" s="80"/>
      <c r="F6" s="81"/>
      <c r="G6" s="82" t="str">
        <f>IF(F6="","",INDEX(Dropdown!C:C,MATCH(F6,Dropdown!B:B,0)))</f>
        <v/>
      </c>
      <c r="H6" s="79"/>
      <c r="I6" s="13" t="str">
        <f t="shared" si="0"/>
        <v/>
      </c>
      <c r="J6" s="83"/>
      <c r="K6" s="29" t="str">
        <f>IF(H6="","",INDEX(Stoffe!$D:$D,MATCH('Bezug 5'!H6,Stoffe!$B:$B,0)))</f>
        <v/>
      </c>
      <c r="L6" s="30" t="str">
        <f>IF(H6="","",INDEX(Stoffe!$C:$C,MATCH('Bezug 5'!H6,Stoffe!$B:$B,0)))</f>
        <v/>
      </c>
      <c r="M6" s="29" t="str">
        <f>IF(H6="","",INDEX(Stoffe!$G:$G,MATCH('Bezug 5'!H6,Stoffe!$B:$B,0)))</f>
        <v/>
      </c>
      <c r="N6" s="30" t="str">
        <f>IF(H6="","",INDEX(Stoffe!$C:$C,MATCH('Bezug 5'!H6,Stoffe!$B:$B,0)))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IF(OR(B7="",C7=""),"",Betriebsdaten!$B$17)</f>
        <v/>
      </c>
      <c r="E7" s="80"/>
      <c r="F7" s="81"/>
      <c r="G7" s="82" t="str">
        <f>IF(F7="","",INDEX(Dropdown!C:C,MATCH(F7,Dropdown!B:B,0)))</f>
        <v/>
      </c>
      <c r="H7" s="79"/>
      <c r="I7" s="13" t="str">
        <f t="shared" si="0"/>
        <v/>
      </c>
      <c r="J7" s="83"/>
      <c r="K7" s="29" t="str">
        <f>IF(H7="","",INDEX(Stoffe!$D:$D,MATCH('Bezug 5'!H7,Stoffe!$B:$B,0)))</f>
        <v/>
      </c>
      <c r="L7" s="30" t="str">
        <f>IF(H7="","",INDEX(Stoffe!$C:$C,MATCH('Bezug 5'!H7,Stoffe!$B:$B,0)))</f>
        <v/>
      </c>
      <c r="M7" s="29" t="str">
        <f>IF(H7="","",INDEX(Stoffe!$G:$G,MATCH('Bezug 5'!H7,Stoffe!$B:$B,0)))</f>
        <v/>
      </c>
      <c r="N7" s="30" t="str">
        <f>IF(H7="","",INDEX(Stoffe!$C:$C,MATCH('Bezug 5'!H7,Stoffe!$B:$B,0)))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IF(OR(B8="",C8=""),"",Betriebsdaten!$B$17)</f>
        <v/>
      </c>
      <c r="E8" s="80"/>
      <c r="F8" s="81"/>
      <c r="G8" s="82" t="str">
        <f>IF(F8="","",INDEX(Dropdown!C:C,MATCH(F8,Dropdown!B:B,0)))</f>
        <v/>
      </c>
      <c r="H8" s="79"/>
      <c r="I8" s="13" t="str">
        <f t="shared" si="0"/>
        <v/>
      </c>
      <c r="J8" s="83"/>
      <c r="K8" s="29" t="str">
        <f>IF(H8="","",INDEX(Stoffe!$D:$D,MATCH('Bezug 5'!H8,Stoffe!$B:$B,0)))</f>
        <v/>
      </c>
      <c r="L8" s="30" t="str">
        <f>IF(H8="","",INDEX(Stoffe!$C:$C,MATCH('Bezug 5'!H8,Stoffe!$B:$B,0)))</f>
        <v/>
      </c>
      <c r="M8" s="29" t="str">
        <f>IF(H8="","",INDEX(Stoffe!$G:$G,MATCH('Bezug 5'!H8,Stoffe!$B:$B,0)))</f>
        <v/>
      </c>
      <c r="N8" s="30" t="str">
        <f>IF(H8="","",INDEX(Stoffe!$C:$C,MATCH('Bezug 5'!H8,Stoffe!$B:$B,0)))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IF(OR(B9="",C9=""),"",Betriebsdaten!$B$17)</f>
        <v/>
      </c>
      <c r="E9" s="80"/>
      <c r="F9" s="81"/>
      <c r="G9" s="82" t="str">
        <f>IF(F9="","",INDEX(Dropdown!C:C,MATCH(F9,Dropdown!B:B,0)))</f>
        <v/>
      </c>
      <c r="H9" s="79"/>
      <c r="I9" s="13" t="str">
        <f t="shared" si="0"/>
        <v/>
      </c>
      <c r="J9" s="83"/>
      <c r="K9" s="29" t="str">
        <f>IF(H9="","",INDEX(Stoffe!$D:$D,MATCH('Bezug 5'!H9,Stoffe!$B:$B,0)))</f>
        <v/>
      </c>
      <c r="L9" s="30" t="str">
        <f>IF(H9="","",INDEX(Stoffe!$C:$C,MATCH('Bezug 5'!H9,Stoffe!$B:$B,0)))</f>
        <v/>
      </c>
      <c r="M9" s="29" t="str">
        <f>IF(H9="","",INDEX(Stoffe!$G:$G,MATCH('Bezug 5'!H9,Stoffe!$B:$B,0)))</f>
        <v/>
      </c>
      <c r="N9" s="30" t="str">
        <f>IF(H9="","",INDEX(Stoffe!$C:$C,MATCH('Bezug 5'!H9,Stoffe!$B:$B,0)))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IF(OR(B10="",C10=""),"",Betriebsdaten!$B$17)</f>
        <v/>
      </c>
      <c r="E10" s="80"/>
      <c r="F10" s="81"/>
      <c r="G10" s="82" t="str">
        <f>IF(F10="","",INDEX(Dropdown!C:C,MATCH(F10,Dropdown!B:B,0)))</f>
        <v/>
      </c>
      <c r="H10" s="79"/>
      <c r="I10" s="13" t="str">
        <f t="shared" si="0"/>
        <v/>
      </c>
      <c r="J10" s="83"/>
      <c r="K10" s="29" t="str">
        <f>IF(H10="","",INDEX(Stoffe!$D:$D,MATCH('Bezug 5'!H10,Stoffe!$B:$B,0)))</f>
        <v/>
      </c>
      <c r="L10" s="30" t="str">
        <f>IF(H10="","",INDEX(Stoffe!$C:$C,MATCH('Bezug 5'!H10,Stoffe!$B:$B,0)))</f>
        <v/>
      </c>
      <c r="M10" s="29" t="str">
        <f>IF(H10="","",INDEX(Stoffe!$G:$G,MATCH('Bezug 5'!H10,Stoffe!$B:$B,0)))</f>
        <v/>
      </c>
      <c r="N10" s="30" t="str">
        <f>IF(H10="","",INDEX(Stoffe!$C:$C,MATCH('Bezug 5'!H10,Stoffe!$B:$B,0)))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IF(OR(B11="",C11=""),"",Betriebsdaten!$B$17)</f>
        <v/>
      </c>
      <c r="E11" s="80"/>
      <c r="F11" s="81"/>
      <c r="G11" s="82" t="str">
        <f>IF(F11="","",INDEX(Dropdown!C:C,MATCH(F11,Dropdown!B:B,0)))</f>
        <v/>
      </c>
      <c r="H11" s="79"/>
      <c r="I11" s="13" t="str">
        <f t="shared" si="0"/>
        <v/>
      </c>
      <c r="J11" s="83"/>
      <c r="K11" s="29" t="str">
        <f>IF(H11="","",INDEX(Stoffe!$D:$D,MATCH('Bezug 5'!H11,Stoffe!$B:$B,0)))</f>
        <v/>
      </c>
      <c r="L11" s="30" t="str">
        <f>IF(H11="","",INDEX(Stoffe!$C:$C,MATCH('Bezug 5'!H11,Stoffe!$B:$B,0)))</f>
        <v/>
      </c>
      <c r="M11" s="29" t="str">
        <f>IF(H11="","",INDEX(Stoffe!$G:$G,MATCH('Bezug 5'!H11,Stoffe!$B:$B,0)))</f>
        <v/>
      </c>
      <c r="N11" s="30" t="str">
        <f>IF(H11="","",INDEX(Stoffe!$C:$C,MATCH('Bezug 5'!H11,Stoffe!$B:$B,0)))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IF(OR(B12="",C12=""),"",Betriebsdaten!$B$17)</f>
        <v/>
      </c>
      <c r="E12" s="80"/>
      <c r="F12" s="81"/>
      <c r="G12" s="82" t="str">
        <f>IF(F12="","",INDEX(Dropdown!C:C,MATCH(F12,Dropdown!B:B,0)))</f>
        <v/>
      </c>
      <c r="H12" s="79"/>
      <c r="I12" s="13" t="str">
        <f t="shared" si="0"/>
        <v/>
      </c>
      <c r="J12" s="83"/>
      <c r="K12" s="29" t="str">
        <f>IF(H12="","",INDEX(Stoffe!$D:$D,MATCH('Bezug 5'!H12,Stoffe!$B:$B,0)))</f>
        <v/>
      </c>
      <c r="L12" s="30" t="str">
        <f>IF(H12="","",INDEX(Stoffe!$C:$C,MATCH('Bezug 5'!H12,Stoffe!$B:$B,0)))</f>
        <v/>
      </c>
      <c r="M12" s="29" t="str">
        <f>IF(H12="","",INDEX(Stoffe!$G:$G,MATCH('Bezug 5'!H12,Stoffe!$B:$B,0)))</f>
        <v/>
      </c>
      <c r="N12" s="30" t="str">
        <f>IF(H12="","",INDEX(Stoffe!$C:$C,MATCH('Bezug 5'!H12,Stoffe!$B:$B,0)))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IF(OR(B13="",C13=""),"",Betriebsdaten!$B$17)</f>
        <v/>
      </c>
      <c r="E13" s="80"/>
      <c r="F13" s="81"/>
      <c r="G13" s="82" t="str">
        <f>IF(F13="","",INDEX(Dropdown!C:C,MATCH(F13,Dropdown!B:B,0)))</f>
        <v/>
      </c>
      <c r="H13" s="79"/>
      <c r="I13" s="13" t="str">
        <f t="shared" si="0"/>
        <v/>
      </c>
      <c r="J13" s="83"/>
      <c r="K13" s="29" t="str">
        <f>IF(H13="","",INDEX(Stoffe!$D:$D,MATCH('Bezug 5'!H13,Stoffe!$B:$B,0)))</f>
        <v/>
      </c>
      <c r="L13" s="30" t="str">
        <f>IF(H13="","",INDEX(Stoffe!$C:$C,MATCH('Bezug 5'!H13,Stoffe!$B:$B,0)))</f>
        <v/>
      </c>
      <c r="M13" s="29" t="str">
        <f>IF(H13="","",INDEX(Stoffe!$G:$G,MATCH('Bezug 5'!H13,Stoffe!$B:$B,0)))</f>
        <v/>
      </c>
      <c r="N13" s="30" t="str">
        <f>IF(H13="","",INDEX(Stoffe!$C:$C,MATCH('Bezug 5'!H13,Stoffe!$B:$B,0)))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IF(OR(B14="",C14=""),"",Betriebsdaten!$B$17)</f>
        <v/>
      </c>
      <c r="E14" s="80"/>
      <c r="F14" s="81"/>
      <c r="G14" s="82" t="str">
        <f>IF(F14="","",INDEX(Dropdown!C:C,MATCH(F14,Dropdown!B:B,0)))</f>
        <v/>
      </c>
      <c r="H14" s="79"/>
      <c r="I14" s="13" t="str">
        <f t="shared" si="0"/>
        <v/>
      </c>
      <c r="J14" s="83"/>
      <c r="K14" s="29" t="str">
        <f>IF(H14="","",INDEX(Stoffe!$D:$D,MATCH('Bezug 5'!H14,Stoffe!$B:$B,0)))</f>
        <v/>
      </c>
      <c r="L14" s="30" t="str">
        <f>IF(H14="","",INDEX(Stoffe!$C:$C,MATCH('Bezug 5'!H14,Stoffe!$B:$B,0)))</f>
        <v/>
      </c>
      <c r="M14" s="29" t="str">
        <f>IF(H14="","",INDEX(Stoffe!$G:$G,MATCH('Bezug 5'!H14,Stoffe!$B:$B,0)))</f>
        <v/>
      </c>
      <c r="N14" s="30" t="str">
        <f>IF(H14="","",INDEX(Stoffe!$C:$C,MATCH('Bezug 5'!H14,Stoffe!$B:$B,0)))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IF(OR(B15="",C15=""),"",Betriebsdaten!$B$17)</f>
        <v/>
      </c>
      <c r="E15" s="80"/>
      <c r="F15" s="81"/>
      <c r="G15" s="82" t="str">
        <f>IF(F15="","",INDEX(Dropdown!C:C,MATCH(F15,Dropdown!B:B,0)))</f>
        <v/>
      </c>
      <c r="H15" s="79"/>
      <c r="I15" s="13" t="str">
        <f t="shared" si="0"/>
        <v/>
      </c>
      <c r="J15" s="83"/>
      <c r="K15" s="29" t="str">
        <f>IF(H15="","",INDEX(Stoffe!$D:$D,MATCH('Bezug 5'!H15,Stoffe!$B:$B,0)))</f>
        <v/>
      </c>
      <c r="L15" s="30" t="str">
        <f>IF(H15="","",INDEX(Stoffe!$C:$C,MATCH('Bezug 5'!H15,Stoffe!$B:$B,0)))</f>
        <v/>
      </c>
      <c r="M15" s="29" t="str">
        <f>IF(H15="","",INDEX(Stoffe!$G:$G,MATCH('Bezug 5'!H15,Stoffe!$B:$B,0)))</f>
        <v/>
      </c>
      <c r="N15" s="30" t="str">
        <f>IF(H15="","",INDEX(Stoffe!$C:$C,MATCH('Bezug 5'!H15,Stoffe!$B:$B,0)))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IF(OR(B16="",C16=""),"",Betriebsdaten!$B$17)</f>
        <v/>
      </c>
      <c r="E16" s="80"/>
      <c r="F16" s="81"/>
      <c r="G16" s="82" t="str">
        <f>IF(F16="","",INDEX(Dropdown!C:C,MATCH(F16,Dropdown!B:B,0)))</f>
        <v/>
      </c>
      <c r="H16" s="79"/>
      <c r="I16" s="13" t="str">
        <f t="shared" si="0"/>
        <v/>
      </c>
      <c r="J16" s="83"/>
      <c r="K16" s="29" t="str">
        <f>IF(H16="","",INDEX(Stoffe!$D:$D,MATCH('Bezug 5'!H16,Stoffe!$B:$B,0)))</f>
        <v/>
      </c>
      <c r="L16" s="30" t="str">
        <f>IF(H16="","",INDEX(Stoffe!$C:$C,MATCH('Bezug 5'!H16,Stoffe!$B:$B,0)))</f>
        <v/>
      </c>
      <c r="M16" s="29" t="str">
        <f>IF(H16="","",INDEX(Stoffe!$G:$G,MATCH('Bezug 5'!H16,Stoffe!$B:$B,0)))</f>
        <v/>
      </c>
      <c r="N16" s="30" t="str">
        <f>IF(H16="","",INDEX(Stoffe!$C:$C,MATCH('Bezug 5'!H16,Stoffe!$B:$B,0)))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IF(OR(B17="",C17=""),"",Betriebsdaten!$B$17)</f>
        <v/>
      </c>
      <c r="E17" s="80"/>
      <c r="F17" s="81"/>
      <c r="G17" s="82" t="str">
        <f>IF(F17="","",INDEX(Dropdown!C:C,MATCH(F17,Dropdown!B:B,0)))</f>
        <v/>
      </c>
      <c r="H17" s="79"/>
      <c r="I17" s="13" t="str">
        <f t="shared" si="0"/>
        <v/>
      </c>
      <c r="J17" s="83"/>
      <c r="K17" s="29" t="str">
        <f>IF(H17="","",INDEX(Stoffe!$D:$D,MATCH('Bezug 5'!H17,Stoffe!$B:$B,0)))</f>
        <v/>
      </c>
      <c r="L17" s="30" t="str">
        <f>IF(H17="","",INDEX(Stoffe!$C:$C,MATCH('Bezug 5'!H17,Stoffe!$B:$B,0)))</f>
        <v/>
      </c>
      <c r="M17" s="29" t="str">
        <f>IF(H17="","",INDEX(Stoffe!$G:$G,MATCH('Bezug 5'!H17,Stoffe!$B:$B,0)))</f>
        <v/>
      </c>
      <c r="N17" s="30" t="str">
        <f>IF(H17="","",INDEX(Stoffe!$C:$C,MATCH('Bezug 5'!H17,Stoffe!$B:$B,0)))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IF(OR(B18="",C18=""),"",Betriebsdaten!$B$17)</f>
        <v/>
      </c>
      <c r="E18" s="80"/>
      <c r="F18" s="81"/>
      <c r="G18" s="82" t="str">
        <f>IF(F18="","",INDEX(Dropdown!C:C,MATCH(F18,Dropdown!B:B,0)))</f>
        <v/>
      </c>
      <c r="H18" s="79"/>
      <c r="I18" s="13" t="str">
        <f t="shared" si="0"/>
        <v/>
      </c>
      <c r="J18" s="83"/>
      <c r="K18" s="29" t="str">
        <f>IF(H18="","",INDEX(Stoffe!$D:$D,MATCH('Bezug 5'!H18,Stoffe!$B:$B,0)))</f>
        <v/>
      </c>
      <c r="L18" s="30" t="str">
        <f>IF(H18="","",INDEX(Stoffe!$C:$C,MATCH('Bezug 5'!H18,Stoffe!$B:$B,0)))</f>
        <v/>
      </c>
      <c r="M18" s="29" t="str">
        <f>IF(H18="","",INDEX(Stoffe!$G:$G,MATCH('Bezug 5'!H18,Stoffe!$B:$B,0)))</f>
        <v/>
      </c>
      <c r="N18" s="30" t="str">
        <f>IF(H18="","",INDEX(Stoffe!$C:$C,MATCH('Bezug 5'!H18,Stoffe!$B:$B,0)))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IF(OR(B19="",C19=""),"",Betriebsdaten!$B$17)</f>
        <v/>
      </c>
      <c r="E19" s="80"/>
      <c r="F19" s="81"/>
      <c r="G19" s="82" t="str">
        <f>IF(F19="","",INDEX(Dropdown!C:C,MATCH(F19,Dropdown!B:B,0)))</f>
        <v/>
      </c>
      <c r="H19" s="79"/>
      <c r="I19" s="13" t="str">
        <f t="shared" si="0"/>
        <v/>
      </c>
      <c r="J19" s="83"/>
      <c r="K19" s="29" t="str">
        <f>IF(H19="","",INDEX(Stoffe!$D:$D,MATCH('Bezug 5'!H19,Stoffe!$B:$B,0)))</f>
        <v/>
      </c>
      <c r="L19" s="30" t="str">
        <f>IF(H19="","",INDEX(Stoffe!$C:$C,MATCH('Bezug 5'!H19,Stoffe!$B:$B,0)))</f>
        <v/>
      </c>
      <c r="M19" s="29" t="str">
        <f>IF(H19="","",INDEX(Stoffe!$G:$G,MATCH('Bezug 5'!H19,Stoffe!$B:$B,0)))</f>
        <v/>
      </c>
      <c r="N19" s="30" t="str">
        <f>IF(H19="","",INDEX(Stoffe!$C:$C,MATCH('Bezug 5'!H19,Stoffe!$B:$B,0)))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IF(OR(B20="",C20=""),"",Betriebsdaten!$B$17)</f>
        <v/>
      </c>
      <c r="E20" s="80"/>
      <c r="F20" s="81"/>
      <c r="G20" s="82" t="str">
        <f>IF(F20="","",INDEX(Dropdown!C:C,MATCH(F20,Dropdown!B:B,0)))</f>
        <v/>
      </c>
      <c r="H20" s="79"/>
      <c r="I20" s="13" t="str">
        <f t="shared" si="0"/>
        <v/>
      </c>
      <c r="J20" s="83"/>
      <c r="K20" s="29" t="str">
        <f>IF(H20="","",INDEX(Stoffe!$D:$D,MATCH('Bezug 5'!H20,Stoffe!$B:$B,0)))</f>
        <v/>
      </c>
      <c r="L20" s="30" t="str">
        <f>IF(H20="","",INDEX(Stoffe!$C:$C,MATCH('Bezug 5'!H20,Stoffe!$B:$B,0)))</f>
        <v/>
      </c>
      <c r="M20" s="29" t="str">
        <f>IF(H20="","",INDEX(Stoffe!$G:$G,MATCH('Bezug 5'!H20,Stoffe!$B:$B,0)))</f>
        <v/>
      </c>
      <c r="N20" s="30" t="str">
        <f>IF(H20="","",INDEX(Stoffe!$C:$C,MATCH('Bezug 5'!H20,Stoffe!$B:$B,0)))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IF(OR(B21="",C21=""),"",Betriebsdaten!$B$17)</f>
        <v/>
      </c>
      <c r="E21" s="80"/>
      <c r="F21" s="81"/>
      <c r="G21" s="82" t="str">
        <f>IF(F21="","",INDEX(Dropdown!C:C,MATCH(F21,Dropdown!B:B,0)))</f>
        <v/>
      </c>
      <c r="H21" s="79"/>
      <c r="I21" s="13" t="str">
        <f t="shared" si="0"/>
        <v/>
      </c>
      <c r="J21" s="83"/>
      <c r="K21" s="29" t="str">
        <f>IF(H21="","",INDEX(Stoffe!$D:$D,MATCH('Bezug 5'!H21,Stoffe!$B:$B,0)))</f>
        <v/>
      </c>
      <c r="L21" s="30" t="str">
        <f>IF(H21="","",INDEX(Stoffe!$C:$C,MATCH('Bezug 5'!H21,Stoffe!$B:$B,0)))</f>
        <v/>
      </c>
      <c r="M21" s="29" t="str">
        <f>IF(H21="","",INDEX(Stoffe!$G:$G,MATCH('Bezug 5'!H21,Stoffe!$B:$B,0)))</f>
        <v/>
      </c>
      <c r="N21" s="30" t="str">
        <f>IF(H21="","",INDEX(Stoffe!$C:$C,MATCH('Bezug 5'!H21,Stoffe!$B:$B,0)))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IF(OR(B22="",C22=""),"",Betriebsdaten!$B$17)</f>
        <v/>
      </c>
      <c r="E22" s="80"/>
      <c r="F22" s="81"/>
      <c r="G22" s="82" t="str">
        <f>IF(F22="","",INDEX(Dropdown!C:C,MATCH(F22,Dropdown!B:B,0)))</f>
        <v/>
      </c>
      <c r="H22" s="79"/>
      <c r="I22" s="13" t="str">
        <f t="shared" si="0"/>
        <v/>
      </c>
      <c r="J22" s="83"/>
      <c r="K22" s="29" t="str">
        <f>IF(H22="","",INDEX(Stoffe!$D:$D,MATCH('Bezug 5'!H22,Stoffe!$B:$B,0)))</f>
        <v/>
      </c>
      <c r="L22" s="30" t="str">
        <f>IF(H22="","",INDEX(Stoffe!$C:$C,MATCH('Bezug 5'!H22,Stoffe!$B:$B,0)))</f>
        <v/>
      </c>
      <c r="M22" s="29" t="str">
        <f>IF(H22="","",INDEX(Stoffe!$G:$G,MATCH('Bezug 5'!H22,Stoffe!$B:$B,0)))</f>
        <v/>
      </c>
      <c r="N22" s="30" t="str">
        <f>IF(H22="","",INDEX(Stoffe!$C:$C,MATCH('Bezug 5'!H22,Stoffe!$B:$B,0)))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IF(OR(B23="",C23=""),"",Betriebsdaten!$B$17)</f>
        <v/>
      </c>
      <c r="E23" s="80"/>
      <c r="F23" s="81"/>
      <c r="G23" s="82" t="str">
        <f>IF(F23="","",INDEX(Dropdown!C:C,MATCH(F23,Dropdown!B:B,0)))</f>
        <v/>
      </c>
      <c r="H23" s="79"/>
      <c r="I23" s="13" t="str">
        <f t="shared" si="0"/>
        <v/>
      </c>
      <c r="J23" s="83"/>
      <c r="K23" s="29" t="str">
        <f>IF(H23="","",INDEX(Stoffe!$D:$D,MATCH('Bezug 5'!H23,Stoffe!$B:$B,0)))</f>
        <v/>
      </c>
      <c r="L23" s="30" t="str">
        <f>IF(H23="","",INDEX(Stoffe!$C:$C,MATCH('Bezug 5'!H23,Stoffe!$B:$B,0)))</f>
        <v/>
      </c>
      <c r="M23" s="29" t="str">
        <f>IF(H23="","",INDEX(Stoffe!$G:$G,MATCH('Bezug 5'!H23,Stoffe!$B:$B,0)))</f>
        <v/>
      </c>
      <c r="N23" s="30" t="str">
        <f>IF(H23="","",INDEX(Stoffe!$C:$C,MATCH('Bezug 5'!H23,Stoffe!$B:$B,0)))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IF(OR(B24="",C24=""),"",Betriebsdaten!$B$17)</f>
        <v/>
      </c>
      <c r="E24" s="80"/>
      <c r="F24" s="81"/>
      <c r="G24" s="82" t="str">
        <f>IF(F24="","",INDEX(Dropdown!C:C,MATCH(F24,Dropdown!B:B,0)))</f>
        <v/>
      </c>
      <c r="H24" s="79"/>
      <c r="I24" s="13" t="str">
        <f t="shared" si="0"/>
        <v/>
      </c>
      <c r="J24" s="83"/>
      <c r="K24" s="29" t="str">
        <f>IF(H24="","",INDEX(Stoffe!$D:$D,MATCH('Bezug 5'!H24,Stoffe!$B:$B,0)))</f>
        <v/>
      </c>
      <c r="L24" s="30" t="str">
        <f>IF(H24="","",INDEX(Stoffe!$C:$C,MATCH('Bezug 5'!H24,Stoffe!$B:$B,0)))</f>
        <v/>
      </c>
      <c r="M24" s="29" t="str">
        <f>IF(H24="","",INDEX(Stoffe!$G:$G,MATCH('Bezug 5'!H24,Stoffe!$B:$B,0)))</f>
        <v/>
      </c>
      <c r="N24" s="30" t="str">
        <f>IF(H24="","",INDEX(Stoffe!$C:$C,MATCH('Bezug 5'!H24,Stoffe!$B:$B,0)))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160</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IF(OR(B31="",C31=""),"",Betriebsdaten!$B$17)</f>
        <v/>
      </c>
      <c r="E31" s="80"/>
      <c r="F31" s="81"/>
      <c r="G31" s="82" t="str">
        <f>IF(F31="","",INDEX(Dropdown!C:C,MATCH(F31,Dropdown!B:B,0)))</f>
        <v/>
      </c>
      <c r="H31" s="79"/>
      <c r="I31" s="13" t="str">
        <f>IF(H31="","",IF(L31="kg/t","Menge in Tonnen!",IF(L31="kg/m³","Menge in Kubikmetern!")))</f>
        <v/>
      </c>
      <c r="J31" s="83"/>
      <c r="K31" s="29" t="str">
        <f>IF(H31="","",INDEX(Stoffe!$D:$D,MATCH('Bezug 5'!H31,Stoffe!$B:$B,0)))</f>
        <v/>
      </c>
      <c r="L31" s="30" t="str">
        <f>IF(H31="","",INDEX(Stoffe!$C:$C,MATCH('Bezug 5'!H31,Stoffe!$B:$B,0)))</f>
        <v/>
      </c>
      <c r="M31" s="29" t="str">
        <f>IF(H31="","",INDEX(Stoffe!$G:$G,MATCH('Bezug 5'!H31,Stoffe!$B:$B,0)))</f>
        <v/>
      </c>
      <c r="N31" s="30" t="str">
        <f>IF(H31="","",INDEX(Stoffe!$C:$C,MATCH('Bezug 5'!H31,Stoffe!$B:$B,0)))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IF(OR(B32="",C32=""),"",Betriebsdaten!$B$17)</f>
        <v/>
      </c>
      <c r="E32" s="80"/>
      <c r="F32" s="81"/>
      <c r="G32" s="82" t="str">
        <f>IF(F32="","",INDEX(Dropdown!C:C,MATCH(F32,Dropdown!B:B,0)))</f>
        <v/>
      </c>
      <c r="H32" s="79"/>
      <c r="I32" s="13" t="str">
        <f t="shared" ref="I32:I50" si="3">IF(H32="","",IF(L32="kg/t","Menge in Tonnen!",IF(L32="kg/m³","Menge in Kubikmetern!")))</f>
        <v/>
      </c>
      <c r="J32" s="83"/>
      <c r="K32" s="29" t="str">
        <f>IF(H32="","",INDEX(Stoffe!$D:$D,MATCH('Bezug 5'!H32,Stoffe!$B:$B,0)))</f>
        <v/>
      </c>
      <c r="L32" s="30" t="str">
        <f>IF(H32="","",INDEX(Stoffe!$C:$C,MATCH('Bezug 5'!H32,Stoffe!$B:$B,0)))</f>
        <v/>
      </c>
      <c r="M32" s="29" t="str">
        <f>IF(H32="","",INDEX(Stoffe!$G:$G,MATCH('Bezug 5'!H32,Stoffe!$B:$B,0)))</f>
        <v/>
      </c>
      <c r="N32" s="30" t="str">
        <f>IF(H32="","",INDEX(Stoffe!$C:$C,MATCH('Bezug 5'!H32,Stoffe!$B:$B,0)))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IF(OR(B33="",C33=""),"",Betriebsdaten!$B$17)</f>
        <v/>
      </c>
      <c r="E33" s="80"/>
      <c r="F33" s="81"/>
      <c r="G33" s="82" t="str">
        <f>IF(F33="","",INDEX(Dropdown!C:C,MATCH(F33,Dropdown!B:B,0)))</f>
        <v/>
      </c>
      <c r="H33" s="79"/>
      <c r="I33" s="13" t="str">
        <f t="shared" si="3"/>
        <v/>
      </c>
      <c r="J33" s="83"/>
      <c r="K33" s="29" t="str">
        <f>IF(H33="","",INDEX(Stoffe!$D:$D,MATCH('Bezug 5'!H33,Stoffe!$B:$B,0)))</f>
        <v/>
      </c>
      <c r="L33" s="30" t="str">
        <f>IF(H33="","",INDEX(Stoffe!$C:$C,MATCH('Bezug 5'!H33,Stoffe!$B:$B,0)))</f>
        <v/>
      </c>
      <c r="M33" s="29" t="str">
        <f>IF(H33="","",INDEX(Stoffe!$G:$G,MATCH('Bezug 5'!H33,Stoffe!$B:$B,0)))</f>
        <v/>
      </c>
      <c r="N33" s="30" t="str">
        <f>IF(H33="","",INDEX(Stoffe!$C:$C,MATCH('Bezug 5'!H33,Stoffe!$B:$B,0)))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IF(OR(B34="",C34=""),"",Betriebsdaten!$B$17)</f>
        <v/>
      </c>
      <c r="E34" s="80"/>
      <c r="F34" s="81"/>
      <c r="G34" s="82" t="str">
        <f>IF(F34="","",INDEX(Dropdown!C:C,MATCH(F34,Dropdown!B:B,0)))</f>
        <v/>
      </c>
      <c r="H34" s="79"/>
      <c r="I34" s="13" t="str">
        <f t="shared" si="3"/>
        <v/>
      </c>
      <c r="J34" s="83"/>
      <c r="K34" s="29" t="str">
        <f>IF(H34="","",INDEX(Stoffe!$D:$D,MATCH('Bezug 5'!H34,Stoffe!$B:$B,0)))</f>
        <v/>
      </c>
      <c r="L34" s="30" t="str">
        <f>IF(H34="","",INDEX(Stoffe!$C:$C,MATCH('Bezug 5'!H34,Stoffe!$B:$B,0)))</f>
        <v/>
      </c>
      <c r="M34" s="29" t="str">
        <f>IF(H34="","",INDEX(Stoffe!$G:$G,MATCH('Bezug 5'!H34,Stoffe!$B:$B,0)))</f>
        <v/>
      </c>
      <c r="N34" s="30" t="str">
        <f>IF(H34="","",INDEX(Stoffe!$C:$C,MATCH('Bezug 5'!H34,Stoffe!$B:$B,0)))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IF(OR(B35="",C35=""),"",Betriebsdaten!$B$17)</f>
        <v/>
      </c>
      <c r="E35" s="80"/>
      <c r="F35" s="81"/>
      <c r="G35" s="82" t="str">
        <f>IF(F35="","",INDEX(Dropdown!C:C,MATCH(F35,Dropdown!B:B,0)))</f>
        <v/>
      </c>
      <c r="H35" s="79"/>
      <c r="I35" s="13" t="str">
        <f t="shared" si="3"/>
        <v/>
      </c>
      <c r="J35" s="83"/>
      <c r="K35" s="29" t="str">
        <f>IF(H35="","",INDEX(Stoffe!$D:$D,MATCH('Bezug 5'!H35,Stoffe!$B:$B,0)))</f>
        <v/>
      </c>
      <c r="L35" s="30" t="str">
        <f>IF(H35="","",INDEX(Stoffe!$C:$C,MATCH('Bezug 5'!H35,Stoffe!$B:$B,0)))</f>
        <v/>
      </c>
      <c r="M35" s="29" t="str">
        <f>IF(H35="","",INDEX(Stoffe!$G:$G,MATCH('Bezug 5'!H35,Stoffe!$B:$B,0)))</f>
        <v/>
      </c>
      <c r="N35" s="30" t="str">
        <f>IF(H35="","",INDEX(Stoffe!$C:$C,MATCH('Bezug 5'!H35,Stoffe!$B:$B,0)))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IF(OR(B36="",C36=""),"",Betriebsdaten!$B$17)</f>
        <v/>
      </c>
      <c r="E36" s="80"/>
      <c r="F36" s="81"/>
      <c r="G36" s="82" t="str">
        <f>IF(F36="","",INDEX(Dropdown!C:C,MATCH(F36,Dropdown!B:B,0)))</f>
        <v/>
      </c>
      <c r="H36" s="79"/>
      <c r="I36" s="13" t="str">
        <f t="shared" si="3"/>
        <v/>
      </c>
      <c r="J36" s="83"/>
      <c r="K36" s="29" t="str">
        <f>IF(H36="","",INDEX(Stoffe!$D:$D,MATCH('Bezug 5'!H36,Stoffe!$B:$B,0)))</f>
        <v/>
      </c>
      <c r="L36" s="30" t="str">
        <f>IF(H36="","",INDEX(Stoffe!$C:$C,MATCH('Bezug 5'!H36,Stoffe!$B:$B,0)))</f>
        <v/>
      </c>
      <c r="M36" s="29" t="str">
        <f>IF(H36="","",INDEX(Stoffe!$G:$G,MATCH('Bezug 5'!H36,Stoffe!$B:$B,0)))</f>
        <v/>
      </c>
      <c r="N36" s="30" t="str">
        <f>IF(H36="","",INDEX(Stoffe!$C:$C,MATCH('Bezug 5'!H36,Stoffe!$B:$B,0)))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IF(OR(B37="",C37=""),"",Betriebsdaten!$B$17)</f>
        <v/>
      </c>
      <c r="E37" s="80"/>
      <c r="F37" s="81"/>
      <c r="G37" s="82" t="str">
        <f>IF(F37="","",INDEX(Dropdown!C:C,MATCH(F37,Dropdown!B:B,0)))</f>
        <v/>
      </c>
      <c r="H37" s="79"/>
      <c r="I37" s="13" t="str">
        <f t="shared" si="3"/>
        <v/>
      </c>
      <c r="J37" s="83"/>
      <c r="K37" s="29" t="str">
        <f>IF(H37="","",INDEX(Stoffe!$D:$D,MATCH('Bezug 5'!H37,Stoffe!$B:$B,0)))</f>
        <v/>
      </c>
      <c r="L37" s="30" t="str">
        <f>IF(H37="","",INDEX(Stoffe!$C:$C,MATCH('Bezug 5'!H37,Stoffe!$B:$B,0)))</f>
        <v/>
      </c>
      <c r="M37" s="29" t="str">
        <f>IF(H37="","",INDEX(Stoffe!$G:$G,MATCH('Bezug 5'!H37,Stoffe!$B:$B,0)))</f>
        <v/>
      </c>
      <c r="N37" s="30" t="str">
        <f>IF(H37="","",INDEX(Stoffe!$C:$C,MATCH('Bezug 5'!H37,Stoffe!$B:$B,0)))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IF(OR(B38="",C38=""),"",Betriebsdaten!$B$17)</f>
        <v/>
      </c>
      <c r="E38" s="80"/>
      <c r="F38" s="81"/>
      <c r="G38" s="82" t="str">
        <f>IF(F38="","",INDEX(Dropdown!C:C,MATCH(F38,Dropdown!B:B,0)))</f>
        <v/>
      </c>
      <c r="H38" s="79"/>
      <c r="I38" s="13" t="str">
        <f t="shared" si="3"/>
        <v/>
      </c>
      <c r="J38" s="83"/>
      <c r="K38" s="29" t="str">
        <f>IF(H38="","",INDEX(Stoffe!$D:$D,MATCH('Bezug 5'!H38,Stoffe!$B:$B,0)))</f>
        <v/>
      </c>
      <c r="L38" s="30" t="str">
        <f>IF(H38="","",INDEX(Stoffe!$C:$C,MATCH('Bezug 5'!H38,Stoffe!$B:$B,0)))</f>
        <v/>
      </c>
      <c r="M38" s="29" t="str">
        <f>IF(H38="","",INDEX(Stoffe!$G:$G,MATCH('Bezug 5'!H38,Stoffe!$B:$B,0)))</f>
        <v/>
      </c>
      <c r="N38" s="30" t="str">
        <f>IF(H38="","",INDEX(Stoffe!$C:$C,MATCH('Bezug 5'!H38,Stoffe!$B:$B,0)))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IF(OR(B39="",C39=""),"",Betriebsdaten!$B$17)</f>
        <v/>
      </c>
      <c r="E39" s="80"/>
      <c r="F39" s="81"/>
      <c r="G39" s="82" t="str">
        <f>IF(F39="","",INDEX(Dropdown!C:C,MATCH(F39,Dropdown!B:B,0)))</f>
        <v/>
      </c>
      <c r="H39" s="79"/>
      <c r="I39" s="13" t="str">
        <f t="shared" si="3"/>
        <v/>
      </c>
      <c r="J39" s="83"/>
      <c r="K39" s="29" t="str">
        <f>IF(H39="","",INDEX(Stoffe!$D:$D,MATCH('Bezug 5'!H39,Stoffe!$B:$B,0)))</f>
        <v/>
      </c>
      <c r="L39" s="30" t="str">
        <f>IF(H39="","",INDEX(Stoffe!$C:$C,MATCH('Bezug 5'!H39,Stoffe!$B:$B,0)))</f>
        <v/>
      </c>
      <c r="M39" s="29" t="str">
        <f>IF(H39="","",INDEX(Stoffe!$G:$G,MATCH('Bezug 5'!H39,Stoffe!$B:$B,0)))</f>
        <v/>
      </c>
      <c r="N39" s="30" t="str">
        <f>IF(H39="","",INDEX(Stoffe!$C:$C,MATCH('Bezug 5'!H39,Stoffe!$B:$B,0)))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IF(OR(B40="",C40=""),"",Betriebsdaten!$B$17)</f>
        <v/>
      </c>
      <c r="E40" s="80"/>
      <c r="F40" s="81"/>
      <c r="G40" s="82" t="str">
        <f>IF(F40="","",INDEX(Dropdown!C:C,MATCH(F40,Dropdown!B:B,0)))</f>
        <v/>
      </c>
      <c r="H40" s="79"/>
      <c r="I40" s="13" t="str">
        <f t="shared" si="3"/>
        <v/>
      </c>
      <c r="J40" s="83"/>
      <c r="K40" s="29" t="str">
        <f>IF(H40="","",INDEX(Stoffe!$D:$D,MATCH('Bezug 5'!H40,Stoffe!$B:$B,0)))</f>
        <v/>
      </c>
      <c r="L40" s="30" t="str">
        <f>IF(H40="","",INDEX(Stoffe!$C:$C,MATCH('Bezug 5'!H40,Stoffe!$B:$B,0)))</f>
        <v/>
      </c>
      <c r="M40" s="29" t="str">
        <f>IF(H40="","",INDEX(Stoffe!$G:$G,MATCH('Bezug 5'!H40,Stoffe!$B:$B,0)))</f>
        <v/>
      </c>
      <c r="N40" s="30" t="str">
        <f>IF(H40="","",INDEX(Stoffe!$C:$C,MATCH('Bezug 5'!H40,Stoffe!$B:$B,0)))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IF(OR(B41="",C41=""),"",Betriebsdaten!$B$17)</f>
        <v/>
      </c>
      <c r="E41" s="80"/>
      <c r="F41" s="81"/>
      <c r="G41" s="82" t="str">
        <f>IF(F41="","",INDEX(Dropdown!C:C,MATCH(F41,Dropdown!B:B,0)))</f>
        <v/>
      </c>
      <c r="H41" s="79"/>
      <c r="I41" s="13" t="str">
        <f t="shared" si="3"/>
        <v/>
      </c>
      <c r="J41" s="83"/>
      <c r="K41" s="29" t="str">
        <f>IF(H41="","",INDEX(Stoffe!$D:$D,MATCH('Bezug 5'!H41,Stoffe!$B:$B,0)))</f>
        <v/>
      </c>
      <c r="L41" s="30" t="str">
        <f>IF(H41="","",INDEX(Stoffe!$C:$C,MATCH('Bezug 5'!H41,Stoffe!$B:$B,0)))</f>
        <v/>
      </c>
      <c r="M41" s="29" t="str">
        <f>IF(H41="","",INDEX(Stoffe!$G:$G,MATCH('Bezug 5'!H41,Stoffe!$B:$B,0)))</f>
        <v/>
      </c>
      <c r="N41" s="30" t="str">
        <f>IF(H41="","",INDEX(Stoffe!$C:$C,MATCH('Bezug 5'!H41,Stoffe!$B:$B,0)))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IF(OR(B42="",C42=""),"",Betriebsdaten!$B$17)</f>
        <v/>
      </c>
      <c r="E42" s="80"/>
      <c r="F42" s="81"/>
      <c r="G42" s="82" t="str">
        <f>IF(F42="","",INDEX(Dropdown!C:C,MATCH(F42,Dropdown!B:B,0)))</f>
        <v/>
      </c>
      <c r="H42" s="79"/>
      <c r="I42" s="13" t="str">
        <f t="shared" si="3"/>
        <v/>
      </c>
      <c r="J42" s="83"/>
      <c r="K42" s="29" t="str">
        <f>IF(H42="","",INDEX(Stoffe!$D:$D,MATCH('Bezug 5'!H42,Stoffe!$B:$B,0)))</f>
        <v/>
      </c>
      <c r="L42" s="30" t="str">
        <f>IF(H42="","",INDEX(Stoffe!$C:$C,MATCH('Bezug 5'!H42,Stoffe!$B:$B,0)))</f>
        <v/>
      </c>
      <c r="M42" s="29" t="str">
        <f>IF(H42="","",INDEX(Stoffe!$G:$G,MATCH('Bezug 5'!H42,Stoffe!$B:$B,0)))</f>
        <v/>
      </c>
      <c r="N42" s="30" t="str">
        <f>IF(H42="","",INDEX(Stoffe!$C:$C,MATCH('Bezug 5'!H42,Stoffe!$B:$B,0)))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IF(OR(B43="",C43=""),"",Betriebsdaten!$B$17)</f>
        <v/>
      </c>
      <c r="E43" s="80"/>
      <c r="F43" s="81"/>
      <c r="G43" s="82" t="str">
        <f>IF(F43="","",INDEX(Dropdown!C:C,MATCH(F43,Dropdown!B:B,0)))</f>
        <v/>
      </c>
      <c r="H43" s="79"/>
      <c r="I43" s="13" t="str">
        <f t="shared" si="3"/>
        <v/>
      </c>
      <c r="J43" s="83"/>
      <c r="K43" s="29" t="str">
        <f>IF(H43="","",INDEX(Stoffe!$D:$D,MATCH('Bezug 5'!H43,Stoffe!$B:$B,0)))</f>
        <v/>
      </c>
      <c r="L43" s="30" t="str">
        <f>IF(H43="","",INDEX(Stoffe!$C:$C,MATCH('Bezug 5'!H43,Stoffe!$B:$B,0)))</f>
        <v/>
      </c>
      <c r="M43" s="29" t="str">
        <f>IF(H43="","",INDEX(Stoffe!$G:$G,MATCH('Bezug 5'!H43,Stoffe!$B:$B,0)))</f>
        <v/>
      </c>
      <c r="N43" s="30" t="str">
        <f>IF(H43="","",INDEX(Stoffe!$C:$C,MATCH('Bezug 5'!H43,Stoffe!$B:$B,0)))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IF(OR(B44="",C44=""),"",Betriebsdaten!$B$17)</f>
        <v/>
      </c>
      <c r="E44" s="80"/>
      <c r="F44" s="81"/>
      <c r="G44" s="82" t="str">
        <f>IF(F44="","",INDEX(Dropdown!C:C,MATCH(F44,Dropdown!B:B,0)))</f>
        <v/>
      </c>
      <c r="H44" s="79"/>
      <c r="I44" s="13" t="str">
        <f t="shared" si="3"/>
        <v/>
      </c>
      <c r="J44" s="83"/>
      <c r="K44" s="29" t="str">
        <f>IF(H44="","",INDEX(Stoffe!$D:$D,MATCH('Bezug 5'!H44,Stoffe!$B:$B,0)))</f>
        <v/>
      </c>
      <c r="L44" s="30" t="str">
        <f>IF(H44="","",INDEX(Stoffe!$C:$C,MATCH('Bezug 5'!H44,Stoffe!$B:$B,0)))</f>
        <v/>
      </c>
      <c r="M44" s="29" t="str">
        <f>IF(H44="","",INDEX(Stoffe!$G:$G,MATCH('Bezug 5'!H44,Stoffe!$B:$B,0)))</f>
        <v/>
      </c>
      <c r="N44" s="30" t="str">
        <f>IF(H44="","",INDEX(Stoffe!$C:$C,MATCH('Bezug 5'!H44,Stoffe!$B:$B,0)))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IF(OR(B45="",C45=""),"",Betriebsdaten!$B$17)</f>
        <v/>
      </c>
      <c r="E45" s="80"/>
      <c r="F45" s="81"/>
      <c r="G45" s="82" t="str">
        <f>IF(F45="","",INDEX(Dropdown!C:C,MATCH(F45,Dropdown!B:B,0)))</f>
        <v/>
      </c>
      <c r="H45" s="79"/>
      <c r="I45" s="13" t="str">
        <f t="shared" si="3"/>
        <v/>
      </c>
      <c r="J45" s="83"/>
      <c r="K45" s="29" t="str">
        <f>IF(H45="","",INDEX(Stoffe!$D:$D,MATCH('Bezug 5'!H45,Stoffe!$B:$B,0)))</f>
        <v/>
      </c>
      <c r="L45" s="30" t="str">
        <f>IF(H45="","",INDEX(Stoffe!$C:$C,MATCH('Bezug 5'!H45,Stoffe!$B:$B,0)))</f>
        <v/>
      </c>
      <c r="M45" s="29" t="str">
        <f>IF(H45="","",INDEX(Stoffe!$G:$G,MATCH('Bezug 5'!H45,Stoffe!$B:$B,0)))</f>
        <v/>
      </c>
      <c r="N45" s="30" t="str">
        <f>IF(H45="","",INDEX(Stoffe!$C:$C,MATCH('Bezug 5'!H45,Stoffe!$B:$B,0)))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IF(OR(B46="",C46=""),"",Betriebsdaten!$B$17)</f>
        <v/>
      </c>
      <c r="E46" s="80"/>
      <c r="F46" s="81"/>
      <c r="G46" s="82" t="str">
        <f>IF(F46="","",INDEX(Dropdown!C:C,MATCH(F46,Dropdown!B:B,0)))</f>
        <v/>
      </c>
      <c r="H46" s="79"/>
      <c r="I46" s="13" t="str">
        <f t="shared" si="3"/>
        <v/>
      </c>
      <c r="J46" s="83"/>
      <c r="K46" s="29" t="str">
        <f>IF(H46="","",INDEX(Stoffe!$D:$D,MATCH('Bezug 5'!H46,Stoffe!$B:$B,0)))</f>
        <v/>
      </c>
      <c r="L46" s="30" t="str">
        <f>IF(H46="","",INDEX(Stoffe!$C:$C,MATCH('Bezug 5'!H46,Stoffe!$B:$B,0)))</f>
        <v/>
      </c>
      <c r="M46" s="29" t="str">
        <f>IF(H46="","",INDEX(Stoffe!$G:$G,MATCH('Bezug 5'!H46,Stoffe!$B:$B,0)))</f>
        <v/>
      </c>
      <c r="N46" s="30" t="str">
        <f>IF(H46="","",INDEX(Stoffe!$C:$C,MATCH('Bezug 5'!H46,Stoffe!$B:$B,0)))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IF(OR(B47="",C47=""),"",Betriebsdaten!$B$17)</f>
        <v/>
      </c>
      <c r="E47" s="80"/>
      <c r="F47" s="81"/>
      <c r="G47" s="82" t="str">
        <f>IF(F47="","",INDEX(Dropdown!C:C,MATCH(F47,Dropdown!B:B,0)))</f>
        <v/>
      </c>
      <c r="H47" s="79"/>
      <c r="I47" s="13" t="str">
        <f t="shared" si="3"/>
        <v/>
      </c>
      <c r="J47" s="83"/>
      <c r="K47" s="29" t="str">
        <f>IF(H47="","",INDEX(Stoffe!$D:$D,MATCH('Bezug 5'!H47,Stoffe!$B:$B,0)))</f>
        <v/>
      </c>
      <c r="L47" s="30" t="str">
        <f>IF(H47="","",INDEX(Stoffe!$C:$C,MATCH('Bezug 5'!H47,Stoffe!$B:$B,0)))</f>
        <v/>
      </c>
      <c r="M47" s="29" t="str">
        <f>IF(H47="","",INDEX(Stoffe!$G:$G,MATCH('Bezug 5'!H47,Stoffe!$B:$B,0)))</f>
        <v/>
      </c>
      <c r="N47" s="30" t="str">
        <f>IF(H47="","",INDEX(Stoffe!$C:$C,MATCH('Bezug 5'!H47,Stoffe!$B:$B,0)))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IF(OR(B48="",C48=""),"",Betriebsdaten!$B$17)</f>
        <v/>
      </c>
      <c r="E48" s="80"/>
      <c r="F48" s="81"/>
      <c r="G48" s="82" t="str">
        <f>IF(F48="","",INDEX(Dropdown!C:C,MATCH(F48,Dropdown!B:B,0)))</f>
        <v/>
      </c>
      <c r="H48" s="79"/>
      <c r="I48" s="13" t="str">
        <f t="shared" si="3"/>
        <v/>
      </c>
      <c r="J48" s="83"/>
      <c r="K48" s="29" t="str">
        <f>IF(H48="","",INDEX(Stoffe!$D:$D,MATCH('Bezug 5'!H48,Stoffe!$B:$B,0)))</f>
        <v/>
      </c>
      <c r="L48" s="30" t="str">
        <f>IF(H48="","",INDEX(Stoffe!$C:$C,MATCH('Bezug 5'!H48,Stoffe!$B:$B,0)))</f>
        <v/>
      </c>
      <c r="M48" s="29" t="str">
        <f>IF(H48="","",INDEX(Stoffe!$G:$G,MATCH('Bezug 5'!H48,Stoffe!$B:$B,0)))</f>
        <v/>
      </c>
      <c r="N48" s="30" t="str">
        <f>IF(H48="","",INDEX(Stoffe!$C:$C,MATCH('Bezug 5'!H48,Stoffe!$B:$B,0)))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IF(OR(B49="",C49=""),"",Betriebsdaten!$B$17)</f>
        <v/>
      </c>
      <c r="E49" s="80"/>
      <c r="F49" s="81"/>
      <c r="G49" s="82" t="str">
        <f>IF(F49="","",INDEX(Dropdown!C:C,MATCH(F49,Dropdown!B:B,0)))</f>
        <v/>
      </c>
      <c r="H49" s="79"/>
      <c r="I49" s="13" t="str">
        <f t="shared" si="3"/>
        <v/>
      </c>
      <c r="J49" s="83"/>
      <c r="K49" s="29" t="str">
        <f>IF(H49="","",INDEX(Stoffe!$D:$D,MATCH('Bezug 5'!H49,Stoffe!$B:$B,0)))</f>
        <v/>
      </c>
      <c r="L49" s="30" t="str">
        <f>IF(H49="","",INDEX(Stoffe!$C:$C,MATCH('Bezug 5'!H49,Stoffe!$B:$B,0)))</f>
        <v/>
      </c>
      <c r="M49" s="29" t="str">
        <f>IF(H49="","",INDEX(Stoffe!$G:$G,MATCH('Bezug 5'!H49,Stoffe!$B:$B,0)))</f>
        <v/>
      </c>
      <c r="N49" s="30" t="str">
        <f>IF(H49="","",INDEX(Stoffe!$C:$C,MATCH('Bezug 5'!H49,Stoffe!$B:$B,0)))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IF(OR(B50="",C50=""),"",Betriebsdaten!$B$17)</f>
        <v/>
      </c>
      <c r="E50" s="80"/>
      <c r="F50" s="81"/>
      <c r="G50" s="82" t="str">
        <f>IF(F50="","",INDEX(Dropdown!C:C,MATCH(F50,Dropdown!B:B,0)))</f>
        <v/>
      </c>
      <c r="H50" s="79"/>
      <c r="I50" s="13" t="str">
        <f t="shared" si="3"/>
        <v/>
      </c>
      <c r="J50" s="83"/>
      <c r="K50" s="29" t="str">
        <f>IF(H50="","",INDEX(Stoffe!$D:$D,MATCH('Bezug 5'!H50,Stoffe!$B:$B,0)))</f>
        <v/>
      </c>
      <c r="L50" s="30" t="str">
        <f>IF(H50="","",INDEX(Stoffe!$C:$C,MATCH('Bezug 5'!H50,Stoffe!$B:$B,0)))</f>
        <v/>
      </c>
      <c r="M50" s="29" t="str">
        <f>IF(H50="","",INDEX(Stoffe!$G:$G,MATCH('Bezug 5'!H50,Stoffe!$B:$B,0)))</f>
        <v/>
      </c>
      <c r="N50" s="30" t="str">
        <f>IF(H50="","",INDEX(Stoffe!$C:$C,MATCH('Bezug 5'!H50,Stoffe!$B:$B,0)))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lj1qdpGYzvBXzhC79gFsGIxXbyUh3OCcdYC/DmklSdYaLlqOPoJBMXUPCWFgNYdZpmpQ30WuaRi3NvejreVSw==" saltValue="3DKI50uEJFi3xBUnm0PCHw=="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oder bei Leguminosen-begrünung Fläche in Hektar angeben!" sqref="J5:J24" xr:uid="{00000000-0002-0000-0700-000000000000}"/>
    <dataValidation allowBlank="1" showInputMessage="1" showErrorMessage="1" prompt="Bitte Produkt-Mengen angeben!" sqref="J31:J50" xr:uid="{00000000-0002-0000-07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700-000002000000}">
          <x14:formula1>
            <xm:f>Dropdown!$E$1:$E$13</xm:f>
          </x14:formula1>
          <xm:sqref>C31:C50</xm:sqref>
        </x14:dataValidation>
        <x14:dataValidation type="list" allowBlank="1" showInputMessage="1" showErrorMessage="1" prompt="Tag der Nährstoff-abfuhr!" xr:uid="{00000000-0002-0000-0700-000003000000}">
          <x14:formula1>
            <xm:f>Dropdown!$D$1:$D$32</xm:f>
          </x14:formula1>
          <xm:sqref>B31:B50</xm:sqref>
        </x14:dataValidation>
        <x14:dataValidation type="list" allowBlank="1" showInputMessage="1" showErrorMessage="1" prompt="Monat der Nährstoff-zufuhr!" xr:uid="{00000000-0002-0000-0700-000004000000}">
          <x14:formula1>
            <xm:f>Dropdown!$E$1:$E$13</xm:f>
          </x14:formula1>
          <xm:sqref>C5:C24</xm:sqref>
        </x14:dataValidation>
        <x14:dataValidation type="list" allowBlank="1" showInputMessage="1" showErrorMessage="1" prompt="Tag der Nährstoff-zufuhr!" xr:uid="{00000000-0002-0000-0700-000005000000}">
          <x14:formula1>
            <xm:f>Dropdown!$D$1:$D$32</xm:f>
          </x14:formula1>
          <xm:sqref>B5:B24</xm:sqref>
        </x14:dataValidation>
        <x14:dataValidation type="list" allowBlank="1" showInputMessage="1" showErrorMessage="1" prompt="Bitte Stoffgruppe auswählen!" xr:uid="{00000000-0002-0000-0700-00002E000000}">
          <x14:formula1>
            <xm:f>Dropdown!$B$1:$B$10</xm:f>
          </x14:formula1>
          <xm:sqref>F5:F24</xm:sqref>
        </x14:dataValidation>
        <x14:dataValidation type="list" allowBlank="1" showInputMessage="1" showErrorMessage="1" prompt="Bitte Angaben zur Ermittlung der Nährstoffwerte machen!_x000a_" xr:uid="{00000000-0002-0000-0700-00002F000000}">
          <x14:formula1>
            <xm:f>Dropdown!$F$1:$F$3</xm:f>
          </x14:formula1>
          <xm:sqref>E5:E24 E31:E50</xm:sqref>
        </x14:dataValidation>
        <x14:dataValidation type="list" allowBlank="1" showInputMessage="1" showErrorMessage="1" prompt="Bitte Stoffgruppe auswählen!" xr:uid="{71F91F07-EC84-469D-AD66-A08A1FC4DB75}">
          <x14:formula1>
            <xm:f>Dropdown!$G$1:$G$9</xm:f>
          </x14:formula1>
          <xm:sqref>F31:F50</xm:sqref>
        </x14:dataValidation>
        <x14:dataValidation type="list" allowBlank="1" showInputMessage="1" showErrorMessage="1" prompt="Zuerst Stoffgruppe dann zutreffende Nährstoff-_x000a_abfuhr auswählen!" xr:uid="{00000000-0002-0000-07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7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7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7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7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7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7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7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7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7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7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7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7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7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7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7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7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7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7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7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7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7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7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7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7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7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7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7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7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7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7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7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7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7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7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7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7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7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7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7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79"/>
  <sheetViews>
    <sheetView zoomScale="78" zoomScaleNormal="78" workbookViewId="0">
      <selection activeCell="B5" sqref="B5"/>
    </sheetView>
  </sheetViews>
  <sheetFormatPr baseColWidth="10" defaultRowHeight="15" x14ac:dyDescent="0.25"/>
  <cols>
    <col min="1" max="1" width="4.5703125" style="12" bestFit="1" customWidth="1"/>
    <col min="2" max="2" width="5.7109375" style="12" bestFit="1" customWidth="1"/>
    <col min="3" max="3" width="8.7109375" style="12" bestFit="1" customWidth="1"/>
    <col min="4" max="4" width="6.5703125" style="105" bestFit="1" customWidth="1"/>
    <col min="5" max="5" width="32.85546875" style="12" bestFit="1" customWidth="1"/>
    <col min="6" max="6" width="64.5703125" style="12" bestFit="1" customWidth="1"/>
    <col min="7" max="7" width="15.7109375" style="12" hidden="1" customWidth="1"/>
    <col min="8" max="8" width="40.140625" style="12" bestFit="1" customWidth="1"/>
    <col min="9" max="9" width="27" style="12" bestFit="1" customWidth="1"/>
    <col min="10" max="11" width="10.7109375" style="12" customWidth="1"/>
    <col min="12" max="12" width="7.7109375" style="12" customWidth="1"/>
    <col min="13" max="13" width="10.7109375" style="12" customWidth="1"/>
    <col min="14" max="14" width="7.7109375" style="12" customWidth="1"/>
    <col min="15" max="15" width="10.85546875" style="12" customWidth="1"/>
    <col min="16" max="16" width="10.7109375" style="12" customWidth="1"/>
    <col min="17" max="17" width="5.28515625" style="12" customWidth="1"/>
    <col min="18" max="16384" width="11.42578125" style="12"/>
  </cols>
  <sheetData>
    <row r="1" spans="1:30" ht="85.5" customHeight="1" x14ac:dyDescent="0.25">
      <c r="A1" s="122" t="s">
        <v>165</v>
      </c>
      <c r="B1" s="123"/>
      <c r="C1" s="123"/>
      <c r="D1" s="123"/>
      <c r="E1" s="123"/>
      <c r="F1" s="123"/>
      <c r="G1" s="123"/>
      <c r="H1" s="123"/>
      <c r="I1" s="123"/>
      <c r="J1" s="123"/>
      <c r="K1" s="123"/>
      <c r="L1" s="123"/>
      <c r="M1" s="123"/>
      <c r="N1" s="123"/>
      <c r="O1" s="123"/>
      <c r="P1" s="124"/>
      <c r="Q1" s="20"/>
      <c r="R1" s="20"/>
      <c r="S1" s="20"/>
      <c r="T1" s="20"/>
      <c r="U1" s="20"/>
      <c r="V1" s="20"/>
      <c r="W1" s="20"/>
      <c r="X1" s="20"/>
      <c r="Y1" s="20"/>
      <c r="Z1" s="20"/>
      <c r="AA1" s="20"/>
      <c r="AB1" s="20"/>
      <c r="AC1" s="20"/>
      <c r="AD1" s="20"/>
    </row>
    <row r="2" spans="1:30" x14ac:dyDescent="0.25">
      <c r="A2" s="125" t="s">
        <v>259</v>
      </c>
      <c r="B2" s="126"/>
      <c r="C2" s="126"/>
      <c r="D2" s="126"/>
      <c r="E2" s="126"/>
      <c r="F2" s="126"/>
      <c r="G2" s="126"/>
      <c r="H2" s="126"/>
      <c r="I2" s="126"/>
      <c r="J2" s="126"/>
      <c r="K2" s="126"/>
      <c r="L2" s="126"/>
      <c r="M2" s="126"/>
      <c r="N2" s="126"/>
      <c r="O2" s="126"/>
      <c r="P2" s="127"/>
      <c r="Q2" s="20"/>
      <c r="R2" s="20"/>
      <c r="S2" s="20"/>
      <c r="T2" s="20"/>
      <c r="U2" s="20"/>
      <c r="V2" s="20"/>
      <c r="W2" s="20"/>
      <c r="X2" s="20"/>
      <c r="Y2" s="20"/>
      <c r="Z2" s="20"/>
      <c r="AA2" s="20"/>
      <c r="AB2" s="20"/>
      <c r="AC2" s="20"/>
      <c r="AD2" s="20"/>
    </row>
    <row r="3" spans="1:30" ht="55.5" customHeight="1" x14ac:dyDescent="0.25">
      <c r="A3" s="128" t="s">
        <v>0</v>
      </c>
      <c r="B3" s="135" t="s">
        <v>2</v>
      </c>
      <c r="C3" s="139"/>
      <c r="D3" s="136"/>
      <c r="E3" s="128" t="s">
        <v>241</v>
      </c>
      <c r="F3" s="128" t="s">
        <v>237</v>
      </c>
      <c r="G3" s="128" t="s">
        <v>252</v>
      </c>
      <c r="H3" s="130" t="s">
        <v>3</v>
      </c>
      <c r="I3" s="135" t="s">
        <v>181</v>
      </c>
      <c r="J3" s="136"/>
      <c r="K3" s="135" t="s">
        <v>4</v>
      </c>
      <c r="L3" s="136"/>
      <c r="M3" s="135" t="s">
        <v>5</v>
      </c>
      <c r="N3" s="136"/>
      <c r="O3" s="66" t="s">
        <v>4</v>
      </c>
      <c r="P3" s="68" t="s">
        <v>5</v>
      </c>
      <c r="Q3" s="20"/>
      <c r="R3" s="20"/>
      <c r="S3" s="20"/>
      <c r="T3" s="20"/>
      <c r="U3" s="20"/>
      <c r="V3" s="20"/>
      <c r="W3" s="20"/>
      <c r="X3" s="20"/>
      <c r="Y3" s="20"/>
      <c r="Z3" s="20"/>
      <c r="AA3" s="20"/>
      <c r="AB3" s="20"/>
      <c r="AC3" s="20"/>
      <c r="AD3" s="20"/>
    </row>
    <row r="4" spans="1:30" ht="33" customHeight="1" x14ac:dyDescent="0.25">
      <c r="A4" s="129"/>
      <c r="B4" s="67" t="s">
        <v>200</v>
      </c>
      <c r="C4" s="67" t="s">
        <v>201</v>
      </c>
      <c r="D4" s="103" t="s">
        <v>135</v>
      </c>
      <c r="E4" s="131"/>
      <c r="F4" s="131"/>
      <c r="G4" s="131"/>
      <c r="H4" s="128"/>
      <c r="I4" s="135" t="s">
        <v>180</v>
      </c>
      <c r="J4" s="136"/>
      <c r="K4" s="135" t="s">
        <v>179</v>
      </c>
      <c r="L4" s="136"/>
      <c r="M4" s="137" t="s">
        <v>179</v>
      </c>
      <c r="N4" s="138"/>
      <c r="O4" s="66" t="s">
        <v>1</v>
      </c>
      <c r="P4" s="67" t="s">
        <v>1</v>
      </c>
      <c r="Q4" s="20"/>
      <c r="R4" s="20"/>
      <c r="S4" s="20"/>
      <c r="T4" s="20"/>
      <c r="U4" s="20"/>
      <c r="V4" s="20"/>
      <c r="W4" s="20"/>
      <c r="X4" s="20"/>
      <c r="Y4" s="20"/>
      <c r="Z4" s="20"/>
      <c r="AA4" s="20"/>
      <c r="AB4" s="20"/>
      <c r="AC4" s="20"/>
      <c r="AD4" s="20"/>
    </row>
    <row r="5" spans="1:30" ht="17.25" customHeight="1" x14ac:dyDescent="0.25">
      <c r="A5" s="13">
        <v>1</v>
      </c>
      <c r="B5" s="79"/>
      <c r="C5" s="79"/>
      <c r="D5" s="102" t="str">
        <f>IF(OR(B5="",C5=""),"",Betriebsdaten!$B$18)</f>
        <v/>
      </c>
      <c r="E5" s="80"/>
      <c r="F5" s="81"/>
      <c r="G5" s="82" t="str">
        <f>IF(F5="","",INDEX(Dropdown!C:C,MATCH(F5,Dropdown!B:B,0)))</f>
        <v/>
      </c>
      <c r="H5" s="79"/>
      <c r="I5" s="13" t="str">
        <f t="shared" ref="I5:I24" si="0">IF(H5="","",IF(L5="kg/t","Menge in Tonnen!",IF(L5="kg/m³","Menge in Kubikmetern!",IF(L5="kg/ha","Fläche in Hektar!"))))</f>
        <v/>
      </c>
      <c r="J5" s="83"/>
      <c r="K5" s="29" t="str">
        <f>IF(H5="","",INDEX(Stoffe!$D:$D,MATCH('Bezug 6'!H5,Stoffe!$B:$B,0)))</f>
        <v/>
      </c>
      <c r="L5" s="30" t="str">
        <f>IF(H5="","",INDEX(Stoffe!$C:$C,MATCH('Bezug 6'!H5,Stoffe!$B:$B,0)))</f>
        <v/>
      </c>
      <c r="M5" s="29" t="str">
        <f>IF(H5="","",INDEX(Stoffe!$G:$G,MATCH('Bezug 6'!H5,Stoffe!$B:$B,0)))</f>
        <v/>
      </c>
      <c r="N5" s="30" t="str">
        <f>IF(H5="","",INDEX(Stoffe!$C:$C,MATCH('Bezug 6'!H5,Stoffe!$B:$B,0)))</f>
        <v/>
      </c>
      <c r="O5" s="31" t="str">
        <f>IF(H5="","",IF(J5="","",(J5*K5)))</f>
        <v/>
      </c>
      <c r="P5" s="32" t="str">
        <f>IF(H5="","",IF(J5="","",(J5*M5)))</f>
        <v/>
      </c>
      <c r="Q5" s="20"/>
      <c r="R5" s="35" t="s">
        <v>198</v>
      </c>
      <c r="S5" s="20"/>
      <c r="T5" s="20"/>
      <c r="U5" s="20"/>
      <c r="V5" s="20"/>
      <c r="W5" s="20"/>
      <c r="X5" s="20"/>
      <c r="Y5" s="20"/>
      <c r="Z5" s="20"/>
      <c r="AA5" s="20"/>
      <c r="AB5" s="20"/>
      <c r="AC5" s="20"/>
      <c r="AD5" s="20"/>
    </row>
    <row r="6" spans="1:30" ht="17.25" customHeight="1" x14ac:dyDescent="0.25">
      <c r="A6" s="13">
        <v>2</v>
      </c>
      <c r="B6" s="79"/>
      <c r="C6" s="79"/>
      <c r="D6" s="102" t="str">
        <f>IF(OR(B6="",C6=""),"",Betriebsdaten!$B$18)</f>
        <v/>
      </c>
      <c r="E6" s="80"/>
      <c r="F6" s="81"/>
      <c r="G6" s="82" t="str">
        <f>IF(F6="","",INDEX(Dropdown!C:C,MATCH(F6,Dropdown!B:B,0)))</f>
        <v/>
      </c>
      <c r="H6" s="79"/>
      <c r="I6" s="13" t="str">
        <f t="shared" si="0"/>
        <v/>
      </c>
      <c r="J6" s="83"/>
      <c r="K6" s="29" t="str">
        <f>IF(H6="","",INDEX(Stoffe!$D:$D,MATCH('Bezug 6'!H6,Stoffe!$B:$B,0)))</f>
        <v/>
      </c>
      <c r="L6" s="30" t="str">
        <f>IF(H6="","",INDEX(Stoffe!$C:$C,MATCH('Bezug 6'!H6,Stoffe!$B:$B,0)))</f>
        <v/>
      </c>
      <c r="M6" s="29" t="str">
        <f>IF(H6="","",INDEX(Stoffe!$G:$G,MATCH('Bezug 6'!H6,Stoffe!$B:$B,0)))</f>
        <v/>
      </c>
      <c r="N6" s="30" t="str">
        <f>IF(H6="","",INDEX(Stoffe!$C:$C,MATCH('Bezug 6'!H6,Stoffe!$B:$B,0)))</f>
        <v/>
      </c>
      <c r="O6" s="31" t="str">
        <f t="shared" ref="O6:O24" si="1">IF(H6="","",IF(J6="","",(J6*K6)))</f>
        <v/>
      </c>
      <c r="P6" s="32" t="str">
        <f t="shared" ref="P6:P24" si="2">IF(H6="","",IF(J6="","",(J6*M6)))</f>
        <v/>
      </c>
      <c r="Q6" s="20"/>
      <c r="R6" s="20"/>
      <c r="S6" s="20"/>
      <c r="T6" s="20"/>
      <c r="U6" s="20"/>
      <c r="V6" s="20"/>
      <c r="W6" s="20"/>
      <c r="X6" s="20"/>
      <c r="Y6" s="20"/>
      <c r="Z6" s="20"/>
      <c r="AA6" s="20"/>
      <c r="AB6" s="20"/>
      <c r="AC6" s="20"/>
      <c r="AD6" s="20"/>
    </row>
    <row r="7" spans="1:30" ht="17.25" customHeight="1" x14ac:dyDescent="0.25">
      <c r="A7" s="13">
        <v>3</v>
      </c>
      <c r="B7" s="79"/>
      <c r="C7" s="79"/>
      <c r="D7" s="102" t="str">
        <f>IF(OR(B7="",C7=""),"",Betriebsdaten!$B$18)</f>
        <v/>
      </c>
      <c r="E7" s="80"/>
      <c r="F7" s="81"/>
      <c r="G7" s="82" t="str">
        <f>IF(F7="","",INDEX(Dropdown!C:C,MATCH(F7,Dropdown!B:B,0)))</f>
        <v/>
      </c>
      <c r="H7" s="79"/>
      <c r="I7" s="13" t="str">
        <f t="shared" si="0"/>
        <v/>
      </c>
      <c r="J7" s="83"/>
      <c r="K7" s="29" t="str">
        <f>IF(H7="","",INDEX(Stoffe!$D:$D,MATCH('Bezug 6'!H7,Stoffe!$B:$B,0)))</f>
        <v/>
      </c>
      <c r="L7" s="30" t="str">
        <f>IF(H7="","",INDEX(Stoffe!$C:$C,MATCH('Bezug 6'!H7,Stoffe!$B:$B,0)))</f>
        <v/>
      </c>
      <c r="M7" s="29" t="str">
        <f>IF(H7="","",INDEX(Stoffe!$G:$G,MATCH('Bezug 6'!H7,Stoffe!$B:$B,0)))</f>
        <v/>
      </c>
      <c r="N7" s="30" t="str">
        <f>IF(H7="","",INDEX(Stoffe!$C:$C,MATCH('Bezug 6'!H7,Stoffe!$B:$B,0)))</f>
        <v/>
      </c>
      <c r="O7" s="31" t="str">
        <f t="shared" si="1"/>
        <v/>
      </c>
      <c r="P7" s="32" t="str">
        <f t="shared" si="2"/>
        <v/>
      </c>
      <c r="Q7" s="20"/>
      <c r="R7" s="20"/>
      <c r="S7" s="20"/>
      <c r="T7" s="20"/>
      <c r="U7" s="20"/>
      <c r="V7" s="20"/>
      <c r="W7" s="20"/>
      <c r="X7" s="20"/>
      <c r="Y7" s="20"/>
      <c r="Z7" s="20"/>
      <c r="AA7" s="20"/>
      <c r="AB7" s="20"/>
      <c r="AC7" s="20"/>
      <c r="AD7" s="20"/>
    </row>
    <row r="8" spans="1:30" ht="17.25" customHeight="1" x14ac:dyDescent="0.25">
      <c r="A8" s="13">
        <v>4</v>
      </c>
      <c r="B8" s="79"/>
      <c r="C8" s="79"/>
      <c r="D8" s="102" t="str">
        <f>IF(OR(B8="",C8=""),"",Betriebsdaten!$B$18)</f>
        <v/>
      </c>
      <c r="E8" s="80"/>
      <c r="F8" s="81"/>
      <c r="G8" s="82" t="str">
        <f>IF(F8="","",INDEX(Dropdown!C:C,MATCH(F8,Dropdown!B:B,0)))</f>
        <v/>
      </c>
      <c r="H8" s="79"/>
      <c r="I8" s="13" t="str">
        <f t="shared" si="0"/>
        <v/>
      </c>
      <c r="J8" s="83"/>
      <c r="K8" s="29" t="str">
        <f>IF(H8="","",INDEX(Stoffe!$D:$D,MATCH('Bezug 6'!H8,Stoffe!$B:$B,0)))</f>
        <v/>
      </c>
      <c r="L8" s="30" t="str">
        <f>IF(H8="","",INDEX(Stoffe!$C:$C,MATCH('Bezug 6'!H8,Stoffe!$B:$B,0)))</f>
        <v/>
      </c>
      <c r="M8" s="29" t="str">
        <f>IF(H8="","",INDEX(Stoffe!$G:$G,MATCH('Bezug 6'!H8,Stoffe!$B:$B,0)))</f>
        <v/>
      </c>
      <c r="N8" s="30" t="str">
        <f>IF(H8="","",INDEX(Stoffe!$C:$C,MATCH('Bezug 6'!H8,Stoffe!$B:$B,0)))</f>
        <v/>
      </c>
      <c r="O8" s="31" t="str">
        <f t="shared" si="1"/>
        <v/>
      </c>
      <c r="P8" s="32" t="str">
        <f t="shared" si="2"/>
        <v/>
      </c>
      <c r="Q8" s="20"/>
      <c r="R8" s="20"/>
      <c r="S8" s="20"/>
      <c r="T8" s="20"/>
      <c r="U8" s="20"/>
      <c r="V8" s="20"/>
      <c r="W8" s="20"/>
      <c r="X8" s="20"/>
      <c r="Y8" s="20"/>
      <c r="Z8" s="20"/>
      <c r="AA8" s="20"/>
      <c r="AB8" s="20"/>
      <c r="AC8" s="20"/>
      <c r="AD8" s="20"/>
    </row>
    <row r="9" spans="1:30" ht="17.25" customHeight="1" x14ac:dyDescent="0.25">
      <c r="A9" s="13">
        <v>5</v>
      </c>
      <c r="B9" s="79"/>
      <c r="C9" s="79"/>
      <c r="D9" s="102" t="str">
        <f>IF(OR(B9="",C9=""),"",Betriebsdaten!$B$18)</f>
        <v/>
      </c>
      <c r="E9" s="80"/>
      <c r="F9" s="81"/>
      <c r="G9" s="82" t="str">
        <f>IF(F9="","",INDEX(Dropdown!C:C,MATCH(F9,Dropdown!B:B,0)))</f>
        <v/>
      </c>
      <c r="H9" s="79"/>
      <c r="I9" s="13" t="str">
        <f t="shared" si="0"/>
        <v/>
      </c>
      <c r="J9" s="83"/>
      <c r="K9" s="29" t="str">
        <f>IF(H9="","",INDEX(Stoffe!$D:$D,MATCH('Bezug 6'!H9,Stoffe!$B:$B,0)))</f>
        <v/>
      </c>
      <c r="L9" s="30" t="str">
        <f>IF(H9="","",INDEX(Stoffe!$C:$C,MATCH('Bezug 6'!H9,Stoffe!$B:$B,0)))</f>
        <v/>
      </c>
      <c r="M9" s="29" t="str">
        <f>IF(H9="","",INDEX(Stoffe!$G:$G,MATCH('Bezug 6'!H9,Stoffe!$B:$B,0)))</f>
        <v/>
      </c>
      <c r="N9" s="30" t="str">
        <f>IF(H9="","",INDEX(Stoffe!$C:$C,MATCH('Bezug 6'!H9,Stoffe!$B:$B,0)))</f>
        <v/>
      </c>
      <c r="O9" s="31" t="str">
        <f t="shared" si="1"/>
        <v/>
      </c>
      <c r="P9" s="32" t="str">
        <f t="shared" si="2"/>
        <v/>
      </c>
      <c r="Q9" s="20"/>
      <c r="R9" s="20"/>
      <c r="S9" s="20"/>
      <c r="T9" s="20"/>
      <c r="U9" s="20"/>
      <c r="V9" s="20"/>
      <c r="W9" s="20"/>
      <c r="X9" s="20"/>
      <c r="Y9" s="20"/>
      <c r="Z9" s="20"/>
      <c r="AA9" s="20"/>
      <c r="AB9" s="20"/>
      <c r="AC9" s="20"/>
      <c r="AD9" s="20"/>
    </row>
    <row r="10" spans="1:30" ht="17.25" customHeight="1" x14ac:dyDescent="0.25">
      <c r="A10" s="13">
        <v>6</v>
      </c>
      <c r="B10" s="79"/>
      <c r="C10" s="79"/>
      <c r="D10" s="102" t="str">
        <f>IF(OR(B10="",C10=""),"",Betriebsdaten!$B$18)</f>
        <v/>
      </c>
      <c r="E10" s="80"/>
      <c r="F10" s="81"/>
      <c r="G10" s="82" t="str">
        <f>IF(F10="","",INDEX(Dropdown!C:C,MATCH(F10,Dropdown!B:B,0)))</f>
        <v/>
      </c>
      <c r="H10" s="79"/>
      <c r="I10" s="13" t="str">
        <f t="shared" si="0"/>
        <v/>
      </c>
      <c r="J10" s="83"/>
      <c r="K10" s="29" t="str">
        <f>IF(H10="","",INDEX(Stoffe!$D:$D,MATCH('Bezug 6'!H10,Stoffe!$B:$B,0)))</f>
        <v/>
      </c>
      <c r="L10" s="30" t="str">
        <f>IF(H10="","",INDEX(Stoffe!$C:$C,MATCH('Bezug 6'!H10,Stoffe!$B:$B,0)))</f>
        <v/>
      </c>
      <c r="M10" s="29" t="str">
        <f>IF(H10="","",INDEX(Stoffe!$G:$G,MATCH('Bezug 6'!H10,Stoffe!$B:$B,0)))</f>
        <v/>
      </c>
      <c r="N10" s="30" t="str">
        <f>IF(H10="","",INDEX(Stoffe!$C:$C,MATCH('Bezug 6'!H10,Stoffe!$B:$B,0)))</f>
        <v/>
      </c>
      <c r="O10" s="31" t="str">
        <f t="shared" si="1"/>
        <v/>
      </c>
      <c r="P10" s="32" t="str">
        <f t="shared" si="2"/>
        <v/>
      </c>
      <c r="Q10" s="20"/>
      <c r="R10" s="20"/>
      <c r="S10" s="20"/>
      <c r="T10" s="20"/>
      <c r="U10" s="20"/>
      <c r="V10" s="20"/>
      <c r="W10" s="20"/>
      <c r="X10" s="20"/>
      <c r="Y10" s="20"/>
      <c r="Z10" s="20"/>
      <c r="AA10" s="20"/>
      <c r="AB10" s="20"/>
      <c r="AC10" s="20"/>
      <c r="AD10" s="20"/>
    </row>
    <row r="11" spans="1:30" ht="17.25" customHeight="1" x14ac:dyDescent="0.25">
      <c r="A11" s="13">
        <v>7</v>
      </c>
      <c r="B11" s="79"/>
      <c r="C11" s="79"/>
      <c r="D11" s="102" t="str">
        <f>IF(OR(B11="",C11=""),"",Betriebsdaten!$B$18)</f>
        <v/>
      </c>
      <c r="E11" s="80"/>
      <c r="F11" s="81"/>
      <c r="G11" s="82" t="str">
        <f>IF(F11="","",INDEX(Dropdown!C:C,MATCH(F11,Dropdown!B:B,0)))</f>
        <v/>
      </c>
      <c r="H11" s="79"/>
      <c r="I11" s="13" t="str">
        <f t="shared" si="0"/>
        <v/>
      </c>
      <c r="J11" s="83"/>
      <c r="K11" s="29" t="str">
        <f>IF(H11="","",INDEX(Stoffe!$D:$D,MATCH('Bezug 6'!H11,Stoffe!$B:$B,0)))</f>
        <v/>
      </c>
      <c r="L11" s="30" t="str">
        <f>IF(H11="","",INDEX(Stoffe!$C:$C,MATCH('Bezug 6'!H11,Stoffe!$B:$B,0)))</f>
        <v/>
      </c>
      <c r="M11" s="29" t="str">
        <f>IF(H11="","",INDEX(Stoffe!$G:$G,MATCH('Bezug 6'!H11,Stoffe!$B:$B,0)))</f>
        <v/>
      </c>
      <c r="N11" s="30" t="str">
        <f>IF(H11="","",INDEX(Stoffe!$C:$C,MATCH('Bezug 6'!H11,Stoffe!$B:$B,0)))</f>
        <v/>
      </c>
      <c r="O11" s="31" t="str">
        <f t="shared" si="1"/>
        <v/>
      </c>
      <c r="P11" s="32" t="str">
        <f t="shared" si="2"/>
        <v/>
      </c>
      <c r="Q11" s="20"/>
      <c r="R11" s="20"/>
      <c r="S11" s="20"/>
      <c r="T11" s="20"/>
      <c r="U11" s="20"/>
      <c r="V11" s="20"/>
      <c r="W11" s="20"/>
      <c r="X11" s="20"/>
      <c r="Y11" s="20"/>
      <c r="Z11" s="20"/>
      <c r="AA11" s="20"/>
      <c r="AB11" s="20"/>
      <c r="AC11" s="20"/>
      <c r="AD11" s="20"/>
    </row>
    <row r="12" spans="1:30" ht="17.25" customHeight="1" x14ac:dyDescent="0.25">
      <c r="A12" s="13">
        <v>8</v>
      </c>
      <c r="B12" s="79"/>
      <c r="C12" s="79"/>
      <c r="D12" s="102" t="str">
        <f>IF(OR(B12="",C12=""),"",Betriebsdaten!$B$18)</f>
        <v/>
      </c>
      <c r="E12" s="80"/>
      <c r="F12" s="81"/>
      <c r="G12" s="82" t="str">
        <f>IF(F12="","",INDEX(Dropdown!C:C,MATCH(F12,Dropdown!B:B,0)))</f>
        <v/>
      </c>
      <c r="H12" s="79"/>
      <c r="I12" s="13" t="str">
        <f t="shared" si="0"/>
        <v/>
      </c>
      <c r="J12" s="83"/>
      <c r="K12" s="29" t="str">
        <f>IF(H12="","",INDEX(Stoffe!$D:$D,MATCH('Bezug 6'!H12,Stoffe!$B:$B,0)))</f>
        <v/>
      </c>
      <c r="L12" s="30" t="str">
        <f>IF(H12="","",INDEX(Stoffe!$C:$C,MATCH('Bezug 6'!H12,Stoffe!$B:$B,0)))</f>
        <v/>
      </c>
      <c r="M12" s="29" t="str">
        <f>IF(H12="","",INDEX(Stoffe!$G:$G,MATCH('Bezug 6'!H12,Stoffe!$B:$B,0)))</f>
        <v/>
      </c>
      <c r="N12" s="30" t="str">
        <f>IF(H12="","",INDEX(Stoffe!$C:$C,MATCH('Bezug 6'!H12,Stoffe!$B:$B,0)))</f>
        <v/>
      </c>
      <c r="O12" s="31" t="str">
        <f t="shared" si="1"/>
        <v/>
      </c>
      <c r="P12" s="32" t="str">
        <f t="shared" si="2"/>
        <v/>
      </c>
      <c r="Q12" s="20"/>
      <c r="R12" s="20"/>
      <c r="S12" s="20"/>
      <c r="T12" s="20"/>
      <c r="U12" s="20"/>
      <c r="V12" s="20"/>
      <c r="W12" s="20"/>
      <c r="X12" s="20"/>
      <c r="Y12" s="20"/>
      <c r="Z12" s="20"/>
      <c r="AA12" s="20"/>
      <c r="AB12" s="20"/>
      <c r="AC12" s="20"/>
      <c r="AD12" s="20"/>
    </row>
    <row r="13" spans="1:30" ht="17.25" customHeight="1" x14ac:dyDescent="0.25">
      <c r="A13" s="13">
        <v>9</v>
      </c>
      <c r="B13" s="79"/>
      <c r="C13" s="79"/>
      <c r="D13" s="102" t="str">
        <f>IF(OR(B13="",C13=""),"",Betriebsdaten!$B$18)</f>
        <v/>
      </c>
      <c r="E13" s="80"/>
      <c r="F13" s="81"/>
      <c r="G13" s="82" t="str">
        <f>IF(F13="","",INDEX(Dropdown!C:C,MATCH(F13,Dropdown!B:B,0)))</f>
        <v/>
      </c>
      <c r="H13" s="79"/>
      <c r="I13" s="13" t="str">
        <f t="shared" si="0"/>
        <v/>
      </c>
      <c r="J13" s="83"/>
      <c r="K13" s="29" t="str">
        <f>IF(H13="","",INDEX(Stoffe!$D:$D,MATCH('Bezug 6'!H13,Stoffe!$B:$B,0)))</f>
        <v/>
      </c>
      <c r="L13" s="30" t="str">
        <f>IF(H13="","",INDEX(Stoffe!$C:$C,MATCH('Bezug 6'!H13,Stoffe!$B:$B,0)))</f>
        <v/>
      </c>
      <c r="M13" s="29" t="str">
        <f>IF(H13="","",INDEX(Stoffe!$G:$G,MATCH('Bezug 6'!H13,Stoffe!$B:$B,0)))</f>
        <v/>
      </c>
      <c r="N13" s="30" t="str">
        <f>IF(H13="","",INDEX(Stoffe!$C:$C,MATCH('Bezug 6'!H13,Stoffe!$B:$B,0)))</f>
        <v/>
      </c>
      <c r="O13" s="31" t="str">
        <f t="shared" si="1"/>
        <v/>
      </c>
      <c r="P13" s="32" t="str">
        <f t="shared" si="2"/>
        <v/>
      </c>
      <c r="Q13" s="20"/>
      <c r="R13" s="20"/>
      <c r="S13" s="20"/>
      <c r="T13" s="20"/>
      <c r="U13" s="20"/>
      <c r="V13" s="20"/>
      <c r="W13" s="20"/>
      <c r="X13" s="20"/>
      <c r="Y13" s="20"/>
      <c r="Z13" s="20"/>
      <c r="AA13" s="20"/>
      <c r="AB13" s="20"/>
      <c r="AC13" s="20"/>
      <c r="AD13" s="20"/>
    </row>
    <row r="14" spans="1:30" ht="17.25" customHeight="1" x14ac:dyDescent="0.25">
      <c r="A14" s="13">
        <v>10</v>
      </c>
      <c r="B14" s="79"/>
      <c r="C14" s="79"/>
      <c r="D14" s="102" t="str">
        <f>IF(OR(B14="",C14=""),"",Betriebsdaten!$B$18)</f>
        <v/>
      </c>
      <c r="E14" s="80"/>
      <c r="F14" s="81"/>
      <c r="G14" s="82" t="str">
        <f>IF(F14="","",INDEX(Dropdown!C:C,MATCH(F14,Dropdown!B:B,0)))</f>
        <v/>
      </c>
      <c r="H14" s="79"/>
      <c r="I14" s="13" t="str">
        <f t="shared" si="0"/>
        <v/>
      </c>
      <c r="J14" s="83"/>
      <c r="K14" s="29" t="str">
        <f>IF(H14="","",INDEX(Stoffe!$D:$D,MATCH('Bezug 6'!H14,Stoffe!$B:$B,0)))</f>
        <v/>
      </c>
      <c r="L14" s="30" t="str">
        <f>IF(H14="","",INDEX(Stoffe!$C:$C,MATCH('Bezug 6'!H14,Stoffe!$B:$B,0)))</f>
        <v/>
      </c>
      <c r="M14" s="29" t="str">
        <f>IF(H14="","",INDEX(Stoffe!$G:$G,MATCH('Bezug 6'!H14,Stoffe!$B:$B,0)))</f>
        <v/>
      </c>
      <c r="N14" s="30" t="str">
        <f>IF(H14="","",INDEX(Stoffe!$C:$C,MATCH('Bezug 6'!H14,Stoffe!$B:$B,0)))</f>
        <v/>
      </c>
      <c r="O14" s="31" t="str">
        <f t="shared" si="1"/>
        <v/>
      </c>
      <c r="P14" s="32" t="str">
        <f t="shared" si="2"/>
        <v/>
      </c>
      <c r="Q14" s="20"/>
      <c r="R14" s="20"/>
      <c r="S14" s="20"/>
      <c r="T14" s="20"/>
      <c r="U14" s="20"/>
      <c r="V14" s="20"/>
      <c r="W14" s="20"/>
      <c r="X14" s="20"/>
      <c r="Y14" s="20"/>
      <c r="Z14" s="20"/>
      <c r="AA14" s="20"/>
      <c r="AB14" s="20"/>
      <c r="AC14" s="20"/>
      <c r="AD14" s="20"/>
    </row>
    <row r="15" spans="1:30" ht="17.25" customHeight="1" x14ac:dyDescent="0.25">
      <c r="A15" s="13">
        <v>11</v>
      </c>
      <c r="B15" s="79"/>
      <c r="C15" s="79"/>
      <c r="D15" s="102" t="str">
        <f>IF(OR(B15="",C15=""),"",Betriebsdaten!$B$18)</f>
        <v/>
      </c>
      <c r="E15" s="80"/>
      <c r="F15" s="81"/>
      <c r="G15" s="82" t="str">
        <f>IF(F15="","",INDEX(Dropdown!C:C,MATCH(F15,Dropdown!B:B,0)))</f>
        <v/>
      </c>
      <c r="H15" s="79"/>
      <c r="I15" s="13" t="str">
        <f t="shared" si="0"/>
        <v/>
      </c>
      <c r="J15" s="83"/>
      <c r="K15" s="29" t="str">
        <f>IF(H15="","",INDEX(Stoffe!$D:$D,MATCH('Bezug 6'!H15,Stoffe!$B:$B,0)))</f>
        <v/>
      </c>
      <c r="L15" s="30" t="str">
        <f>IF(H15="","",INDEX(Stoffe!$C:$C,MATCH('Bezug 6'!H15,Stoffe!$B:$B,0)))</f>
        <v/>
      </c>
      <c r="M15" s="29" t="str">
        <f>IF(H15="","",INDEX(Stoffe!$G:$G,MATCH('Bezug 6'!H15,Stoffe!$B:$B,0)))</f>
        <v/>
      </c>
      <c r="N15" s="30" t="str">
        <f>IF(H15="","",INDEX(Stoffe!$C:$C,MATCH('Bezug 6'!H15,Stoffe!$B:$B,0)))</f>
        <v/>
      </c>
      <c r="O15" s="31" t="str">
        <f t="shared" si="1"/>
        <v/>
      </c>
      <c r="P15" s="32" t="str">
        <f t="shared" si="2"/>
        <v/>
      </c>
      <c r="Q15" s="20"/>
      <c r="R15" s="20"/>
      <c r="S15" s="20"/>
      <c r="T15" s="20"/>
      <c r="U15" s="20"/>
      <c r="V15" s="20"/>
      <c r="W15" s="20"/>
      <c r="X15" s="20"/>
      <c r="Y15" s="20"/>
      <c r="Z15" s="20"/>
      <c r="AA15" s="20"/>
      <c r="AB15" s="20"/>
      <c r="AC15" s="20"/>
      <c r="AD15" s="20"/>
    </row>
    <row r="16" spans="1:30" ht="17.25" customHeight="1" x14ac:dyDescent="0.25">
      <c r="A16" s="13">
        <v>12</v>
      </c>
      <c r="B16" s="79"/>
      <c r="C16" s="79"/>
      <c r="D16" s="102" t="str">
        <f>IF(OR(B16="",C16=""),"",Betriebsdaten!$B$18)</f>
        <v/>
      </c>
      <c r="E16" s="80"/>
      <c r="F16" s="81"/>
      <c r="G16" s="82" t="str">
        <f>IF(F16="","",INDEX(Dropdown!C:C,MATCH(F16,Dropdown!B:B,0)))</f>
        <v/>
      </c>
      <c r="H16" s="79"/>
      <c r="I16" s="13" t="str">
        <f t="shared" si="0"/>
        <v/>
      </c>
      <c r="J16" s="83"/>
      <c r="K16" s="29" t="str">
        <f>IF(H16="","",INDEX(Stoffe!$D:$D,MATCH('Bezug 6'!H16,Stoffe!$B:$B,0)))</f>
        <v/>
      </c>
      <c r="L16" s="30" t="str">
        <f>IF(H16="","",INDEX(Stoffe!$C:$C,MATCH('Bezug 6'!H16,Stoffe!$B:$B,0)))</f>
        <v/>
      </c>
      <c r="M16" s="29" t="str">
        <f>IF(H16="","",INDEX(Stoffe!$G:$G,MATCH('Bezug 6'!H16,Stoffe!$B:$B,0)))</f>
        <v/>
      </c>
      <c r="N16" s="30" t="str">
        <f>IF(H16="","",INDEX(Stoffe!$C:$C,MATCH('Bezug 6'!H16,Stoffe!$B:$B,0)))</f>
        <v/>
      </c>
      <c r="O16" s="31" t="str">
        <f t="shared" si="1"/>
        <v/>
      </c>
      <c r="P16" s="32" t="str">
        <f t="shared" si="2"/>
        <v/>
      </c>
      <c r="Q16" s="20"/>
      <c r="R16" s="20"/>
      <c r="S16" s="20"/>
      <c r="T16" s="20"/>
      <c r="U16" s="20"/>
      <c r="V16" s="20"/>
      <c r="W16" s="20"/>
      <c r="X16" s="20"/>
      <c r="Y16" s="20"/>
      <c r="Z16" s="20"/>
      <c r="AA16" s="20"/>
      <c r="AB16" s="20"/>
      <c r="AC16" s="20"/>
      <c r="AD16" s="20"/>
    </row>
    <row r="17" spans="1:30" ht="17.25" customHeight="1" x14ac:dyDescent="0.25">
      <c r="A17" s="13">
        <v>13</v>
      </c>
      <c r="B17" s="79"/>
      <c r="C17" s="79"/>
      <c r="D17" s="102" t="str">
        <f>IF(OR(B17="",C17=""),"",Betriebsdaten!$B$18)</f>
        <v/>
      </c>
      <c r="E17" s="80"/>
      <c r="F17" s="81"/>
      <c r="G17" s="82" t="str">
        <f>IF(F17="","",INDEX(Dropdown!C:C,MATCH(F17,Dropdown!B:B,0)))</f>
        <v/>
      </c>
      <c r="H17" s="79"/>
      <c r="I17" s="13" t="str">
        <f t="shared" si="0"/>
        <v/>
      </c>
      <c r="J17" s="83"/>
      <c r="K17" s="29" t="str">
        <f>IF(H17="","",INDEX(Stoffe!$D:$D,MATCH('Bezug 6'!H17,Stoffe!$B:$B,0)))</f>
        <v/>
      </c>
      <c r="L17" s="30" t="str">
        <f>IF(H17="","",INDEX(Stoffe!$C:$C,MATCH('Bezug 6'!H17,Stoffe!$B:$B,0)))</f>
        <v/>
      </c>
      <c r="M17" s="29" t="str">
        <f>IF(H17="","",INDEX(Stoffe!$G:$G,MATCH('Bezug 6'!H17,Stoffe!$B:$B,0)))</f>
        <v/>
      </c>
      <c r="N17" s="30" t="str">
        <f>IF(H17="","",INDEX(Stoffe!$C:$C,MATCH('Bezug 6'!H17,Stoffe!$B:$B,0)))</f>
        <v/>
      </c>
      <c r="O17" s="31" t="str">
        <f t="shared" si="1"/>
        <v/>
      </c>
      <c r="P17" s="32" t="str">
        <f t="shared" si="2"/>
        <v/>
      </c>
      <c r="Q17" s="20"/>
      <c r="R17" s="20"/>
      <c r="S17" s="20"/>
      <c r="T17" s="20"/>
      <c r="U17" s="20"/>
      <c r="V17" s="20"/>
      <c r="W17" s="20"/>
      <c r="X17" s="20"/>
      <c r="Y17" s="20"/>
      <c r="Z17" s="20"/>
      <c r="AA17" s="20"/>
      <c r="AB17" s="20"/>
      <c r="AC17" s="20"/>
      <c r="AD17" s="20"/>
    </row>
    <row r="18" spans="1:30" ht="17.25" customHeight="1" x14ac:dyDescent="0.25">
      <c r="A18" s="13">
        <v>14</v>
      </c>
      <c r="B18" s="79"/>
      <c r="C18" s="79"/>
      <c r="D18" s="102" t="str">
        <f>IF(OR(B18="",C18=""),"",Betriebsdaten!$B$18)</f>
        <v/>
      </c>
      <c r="E18" s="80"/>
      <c r="F18" s="81"/>
      <c r="G18" s="82" t="str">
        <f>IF(F18="","",INDEX(Dropdown!C:C,MATCH(F18,Dropdown!B:B,0)))</f>
        <v/>
      </c>
      <c r="H18" s="79"/>
      <c r="I18" s="13" t="str">
        <f t="shared" si="0"/>
        <v/>
      </c>
      <c r="J18" s="83"/>
      <c r="K18" s="29" t="str">
        <f>IF(H18="","",INDEX(Stoffe!$D:$D,MATCH('Bezug 6'!H18,Stoffe!$B:$B,0)))</f>
        <v/>
      </c>
      <c r="L18" s="30" t="str">
        <f>IF(H18="","",INDEX(Stoffe!$C:$C,MATCH('Bezug 6'!H18,Stoffe!$B:$B,0)))</f>
        <v/>
      </c>
      <c r="M18" s="29" t="str">
        <f>IF(H18="","",INDEX(Stoffe!$G:$G,MATCH('Bezug 6'!H18,Stoffe!$B:$B,0)))</f>
        <v/>
      </c>
      <c r="N18" s="30" t="str">
        <f>IF(H18="","",INDEX(Stoffe!$C:$C,MATCH('Bezug 6'!H18,Stoffe!$B:$B,0)))</f>
        <v/>
      </c>
      <c r="O18" s="31" t="str">
        <f t="shared" si="1"/>
        <v/>
      </c>
      <c r="P18" s="32" t="str">
        <f t="shared" si="2"/>
        <v/>
      </c>
      <c r="Q18" s="20"/>
      <c r="R18" s="20"/>
      <c r="S18" s="20"/>
      <c r="T18" s="20"/>
      <c r="U18" s="20"/>
      <c r="V18" s="20"/>
      <c r="W18" s="20"/>
      <c r="X18" s="20"/>
      <c r="Y18" s="20"/>
      <c r="Z18" s="20"/>
      <c r="AA18" s="20"/>
      <c r="AB18" s="20"/>
      <c r="AC18" s="20"/>
      <c r="AD18" s="20"/>
    </row>
    <row r="19" spans="1:30" ht="17.25" customHeight="1" x14ac:dyDescent="0.25">
      <c r="A19" s="13">
        <v>15</v>
      </c>
      <c r="B19" s="79"/>
      <c r="C19" s="79"/>
      <c r="D19" s="102" t="str">
        <f>IF(OR(B19="",C19=""),"",Betriebsdaten!$B$18)</f>
        <v/>
      </c>
      <c r="E19" s="80"/>
      <c r="F19" s="81"/>
      <c r="G19" s="82" t="str">
        <f>IF(F19="","",INDEX(Dropdown!C:C,MATCH(F19,Dropdown!B:B,0)))</f>
        <v/>
      </c>
      <c r="H19" s="79"/>
      <c r="I19" s="13" t="str">
        <f t="shared" si="0"/>
        <v/>
      </c>
      <c r="J19" s="83"/>
      <c r="K19" s="29" t="str">
        <f>IF(H19="","",INDEX(Stoffe!$D:$D,MATCH('Bezug 6'!H19,Stoffe!$B:$B,0)))</f>
        <v/>
      </c>
      <c r="L19" s="30" t="str">
        <f>IF(H19="","",INDEX(Stoffe!$C:$C,MATCH('Bezug 6'!H19,Stoffe!$B:$B,0)))</f>
        <v/>
      </c>
      <c r="M19" s="29" t="str">
        <f>IF(H19="","",INDEX(Stoffe!$G:$G,MATCH('Bezug 6'!H19,Stoffe!$B:$B,0)))</f>
        <v/>
      </c>
      <c r="N19" s="30" t="str">
        <f>IF(H19="","",INDEX(Stoffe!$C:$C,MATCH('Bezug 6'!H19,Stoffe!$B:$B,0)))</f>
        <v/>
      </c>
      <c r="O19" s="31" t="str">
        <f t="shared" si="1"/>
        <v/>
      </c>
      <c r="P19" s="32" t="str">
        <f t="shared" si="2"/>
        <v/>
      </c>
      <c r="Q19" s="20"/>
      <c r="R19" s="20"/>
      <c r="S19" s="20"/>
      <c r="T19" s="20"/>
      <c r="U19" s="20"/>
      <c r="V19" s="20"/>
      <c r="W19" s="20"/>
      <c r="X19" s="20"/>
      <c r="Y19" s="20"/>
      <c r="Z19" s="20"/>
      <c r="AA19" s="20"/>
      <c r="AB19" s="20"/>
      <c r="AC19" s="20"/>
      <c r="AD19" s="20"/>
    </row>
    <row r="20" spans="1:30" ht="17.25" customHeight="1" x14ac:dyDescent="0.25">
      <c r="A20" s="13">
        <v>16</v>
      </c>
      <c r="B20" s="79"/>
      <c r="C20" s="79"/>
      <c r="D20" s="102" t="str">
        <f>IF(OR(B20="",C20=""),"",Betriebsdaten!$B$18)</f>
        <v/>
      </c>
      <c r="E20" s="80"/>
      <c r="F20" s="81"/>
      <c r="G20" s="82" t="str">
        <f>IF(F20="","",INDEX(Dropdown!C:C,MATCH(F20,Dropdown!B:B,0)))</f>
        <v/>
      </c>
      <c r="H20" s="79"/>
      <c r="I20" s="13" t="str">
        <f t="shared" si="0"/>
        <v/>
      </c>
      <c r="J20" s="83"/>
      <c r="K20" s="29" t="str">
        <f>IF(H20="","",INDEX(Stoffe!$D:$D,MATCH('Bezug 6'!H20,Stoffe!$B:$B,0)))</f>
        <v/>
      </c>
      <c r="L20" s="30" t="str">
        <f>IF(H20="","",INDEX(Stoffe!$C:$C,MATCH('Bezug 6'!H20,Stoffe!$B:$B,0)))</f>
        <v/>
      </c>
      <c r="M20" s="29" t="str">
        <f>IF(H20="","",INDEX(Stoffe!$G:$G,MATCH('Bezug 6'!H20,Stoffe!$B:$B,0)))</f>
        <v/>
      </c>
      <c r="N20" s="30" t="str">
        <f>IF(H20="","",INDEX(Stoffe!$C:$C,MATCH('Bezug 6'!H20,Stoffe!$B:$B,0)))</f>
        <v/>
      </c>
      <c r="O20" s="31" t="str">
        <f t="shared" si="1"/>
        <v/>
      </c>
      <c r="P20" s="32" t="str">
        <f t="shared" si="2"/>
        <v/>
      </c>
      <c r="Q20" s="20"/>
      <c r="R20" s="20"/>
      <c r="S20" s="20"/>
      <c r="T20" s="20"/>
      <c r="U20" s="20"/>
      <c r="V20" s="20"/>
      <c r="W20" s="20"/>
      <c r="X20" s="20"/>
      <c r="Y20" s="20"/>
      <c r="Z20" s="20"/>
      <c r="AA20" s="20"/>
      <c r="AB20" s="20"/>
      <c r="AC20" s="20"/>
      <c r="AD20" s="20"/>
    </row>
    <row r="21" spans="1:30" ht="17.25" customHeight="1" x14ac:dyDescent="0.25">
      <c r="A21" s="13">
        <v>17</v>
      </c>
      <c r="B21" s="79"/>
      <c r="C21" s="79"/>
      <c r="D21" s="102" t="str">
        <f>IF(OR(B21="",C21=""),"",Betriebsdaten!$B$18)</f>
        <v/>
      </c>
      <c r="E21" s="80"/>
      <c r="F21" s="81"/>
      <c r="G21" s="82" t="str">
        <f>IF(F21="","",INDEX(Dropdown!C:C,MATCH(F21,Dropdown!B:B,0)))</f>
        <v/>
      </c>
      <c r="H21" s="79"/>
      <c r="I21" s="13" t="str">
        <f t="shared" si="0"/>
        <v/>
      </c>
      <c r="J21" s="83"/>
      <c r="K21" s="29" t="str">
        <f>IF(H21="","",INDEX(Stoffe!$D:$D,MATCH('Bezug 6'!H21,Stoffe!$B:$B,0)))</f>
        <v/>
      </c>
      <c r="L21" s="30" t="str">
        <f>IF(H21="","",INDEX(Stoffe!$C:$C,MATCH('Bezug 6'!H21,Stoffe!$B:$B,0)))</f>
        <v/>
      </c>
      <c r="M21" s="29" t="str">
        <f>IF(H21="","",INDEX(Stoffe!$G:$G,MATCH('Bezug 6'!H21,Stoffe!$B:$B,0)))</f>
        <v/>
      </c>
      <c r="N21" s="30" t="str">
        <f>IF(H21="","",INDEX(Stoffe!$C:$C,MATCH('Bezug 6'!H21,Stoffe!$B:$B,0)))</f>
        <v/>
      </c>
      <c r="O21" s="31" t="str">
        <f t="shared" si="1"/>
        <v/>
      </c>
      <c r="P21" s="32" t="str">
        <f t="shared" si="2"/>
        <v/>
      </c>
      <c r="Q21" s="20"/>
      <c r="R21" s="20"/>
      <c r="S21" s="20"/>
      <c r="T21" s="20"/>
      <c r="U21" s="20"/>
      <c r="V21" s="20"/>
      <c r="W21" s="20"/>
      <c r="X21" s="20"/>
      <c r="Y21" s="20"/>
      <c r="Z21" s="20"/>
      <c r="AA21" s="20"/>
      <c r="AB21" s="20"/>
      <c r="AC21" s="20"/>
      <c r="AD21" s="20"/>
    </row>
    <row r="22" spans="1:30" ht="17.25" customHeight="1" x14ac:dyDescent="0.25">
      <c r="A22" s="13">
        <v>18</v>
      </c>
      <c r="B22" s="79"/>
      <c r="C22" s="79"/>
      <c r="D22" s="102" t="str">
        <f>IF(OR(B22="",C22=""),"",Betriebsdaten!$B$18)</f>
        <v/>
      </c>
      <c r="E22" s="80"/>
      <c r="F22" s="81"/>
      <c r="G22" s="82" t="str">
        <f>IF(F22="","",INDEX(Dropdown!C:C,MATCH(F22,Dropdown!B:B,0)))</f>
        <v/>
      </c>
      <c r="H22" s="79"/>
      <c r="I22" s="13" t="str">
        <f t="shared" si="0"/>
        <v/>
      </c>
      <c r="J22" s="83"/>
      <c r="K22" s="29" t="str">
        <f>IF(H22="","",INDEX(Stoffe!$D:$D,MATCH('Bezug 6'!H22,Stoffe!$B:$B,0)))</f>
        <v/>
      </c>
      <c r="L22" s="30" t="str">
        <f>IF(H22="","",INDEX(Stoffe!$C:$C,MATCH('Bezug 6'!H22,Stoffe!$B:$B,0)))</f>
        <v/>
      </c>
      <c r="M22" s="29" t="str">
        <f>IF(H22="","",INDEX(Stoffe!$G:$G,MATCH('Bezug 6'!H22,Stoffe!$B:$B,0)))</f>
        <v/>
      </c>
      <c r="N22" s="30" t="str">
        <f>IF(H22="","",INDEX(Stoffe!$C:$C,MATCH('Bezug 6'!H22,Stoffe!$B:$B,0)))</f>
        <v/>
      </c>
      <c r="O22" s="31" t="str">
        <f t="shared" si="1"/>
        <v/>
      </c>
      <c r="P22" s="32" t="str">
        <f t="shared" si="2"/>
        <v/>
      </c>
      <c r="Q22" s="20"/>
      <c r="R22" s="20"/>
      <c r="S22" s="20"/>
      <c r="T22" s="20"/>
      <c r="U22" s="20"/>
      <c r="V22" s="20"/>
      <c r="W22" s="20"/>
      <c r="X22" s="20"/>
      <c r="Y22" s="20"/>
      <c r="Z22" s="20"/>
      <c r="AA22" s="20"/>
      <c r="AB22" s="20"/>
      <c r="AC22" s="20"/>
      <c r="AD22" s="20"/>
    </row>
    <row r="23" spans="1:30" ht="17.25" customHeight="1" x14ac:dyDescent="0.25">
      <c r="A23" s="13">
        <v>19</v>
      </c>
      <c r="B23" s="79"/>
      <c r="C23" s="79"/>
      <c r="D23" s="102" t="str">
        <f>IF(OR(B23="",C23=""),"",Betriebsdaten!$B$18)</f>
        <v/>
      </c>
      <c r="E23" s="80"/>
      <c r="F23" s="81"/>
      <c r="G23" s="82" t="str">
        <f>IF(F23="","",INDEX(Dropdown!C:C,MATCH(F23,Dropdown!B:B,0)))</f>
        <v/>
      </c>
      <c r="H23" s="79"/>
      <c r="I23" s="13" t="str">
        <f t="shared" si="0"/>
        <v/>
      </c>
      <c r="J23" s="83"/>
      <c r="K23" s="29" t="str">
        <f>IF(H23="","",INDEX(Stoffe!$D:$D,MATCH('Bezug 6'!H23,Stoffe!$B:$B,0)))</f>
        <v/>
      </c>
      <c r="L23" s="30" t="str">
        <f>IF(H23="","",INDEX(Stoffe!$C:$C,MATCH('Bezug 6'!H23,Stoffe!$B:$B,0)))</f>
        <v/>
      </c>
      <c r="M23" s="29" t="str">
        <f>IF(H23="","",INDEX(Stoffe!$G:$G,MATCH('Bezug 6'!H23,Stoffe!$B:$B,0)))</f>
        <v/>
      </c>
      <c r="N23" s="30" t="str">
        <f>IF(H23="","",INDEX(Stoffe!$C:$C,MATCH('Bezug 6'!H23,Stoffe!$B:$B,0)))</f>
        <v/>
      </c>
      <c r="O23" s="31" t="str">
        <f t="shared" si="1"/>
        <v/>
      </c>
      <c r="P23" s="32" t="str">
        <f t="shared" si="2"/>
        <v/>
      </c>
      <c r="Q23" s="20"/>
      <c r="R23" s="20"/>
      <c r="S23" s="20"/>
      <c r="T23" s="20"/>
      <c r="U23" s="20"/>
      <c r="V23" s="20"/>
      <c r="W23" s="20"/>
      <c r="X23" s="20"/>
      <c r="Y23" s="20"/>
      <c r="Z23" s="20"/>
      <c r="AA23" s="20"/>
      <c r="AB23" s="20"/>
      <c r="AC23" s="20"/>
      <c r="AD23" s="20"/>
    </row>
    <row r="24" spans="1:30" ht="17.25" customHeight="1" x14ac:dyDescent="0.25">
      <c r="A24" s="13">
        <v>20</v>
      </c>
      <c r="B24" s="79"/>
      <c r="C24" s="79"/>
      <c r="D24" s="102" t="str">
        <f>IF(OR(B24="",C24=""),"",Betriebsdaten!$B$18)</f>
        <v/>
      </c>
      <c r="E24" s="80"/>
      <c r="F24" s="81"/>
      <c r="G24" s="82" t="str">
        <f>IF(F24="","",INDEX(Dropdown!C:C,MATCH(F24,Dropdown!B:B,0)))</f>
        <v/>
      </c>
      <c r="H24" s="79"/>
      <c r="I24" s="13" t="str">
        <f t="shared" si="0"/>
        <v/>
      </c>
      <c r="J24" s="83"/>
      <c r="K24" s="29" t="str">
        <f>IF(H24="","",INDEX(Stoffe!$D:$D,MATCH('Bezug 6'!H24,Stoffe!$B:$B,0)))</f>
        <v/>
      </c>
      <c r="L24" s="30" t="str">
        <f>IF(H24="","",INDEX(Stoffe!$C:$C,MATCH('Bezug 6'!H24,Stoffe!$B:$B,0)))</f>
        <v/>
      </c>
      <c r="M24" s="29" t="str">
        <f>IF(H24="","",INDEX(Stoffe!$G:$G,MATCH('Bezug 6'!H24,Stoffe!$B:$B,0)))</f>
        <v/>
      </c>
      <c r="N24" s="30" t="str">
        <f>IF(H24="","",INDEX(Stoffe!$C:$C,MATCH('Bezug 6'!H24,Stoffe!$B:$B,0)))</f>
        <v/>
      </c>
      <c r="O24" s="31" t="str">
        <f t="shared" si="1"/>
        <v/>
      </c>
      <c r="P24" s="32" t="str">
        <f t="shared" si="2"/>
        <v/>
      </c>
      <c r="Q24" s="20"/>
      <c r="R24" s="20"/>
      <c r="S24" s="20"/>
      <c r="T24" s="20"/>
      <c r="U24" s="20"/>
      <c r="V24" s="20"/>
      <c r="W24" s="20"/>
      <c r="X24" s="20"/>
      <c r="Y24" s="20"/>
      <c r="Z24" s="20"/>
      <c r="AA24" s="20"/>
      <c r="AB24" s="20"/>
      <c r="AC24" s="20"/>
      <c r="AD24" s="20"/>
    </row>
    <row r="25" spans="1:30" ht="18" customHeight="1" x14ac:dyDescent="0.25">
      <c r="A25" s="132" t="s">
        <v>80</v>
      </c>
      <c r="B25" s="133"/>
      <c r="C25" s="133"/>
      <c r="D25" s="133"/>
      <c r="E25" s="133"/>
      <c r="F25" s="133"/>
      <c r="G25" s="133"/>
      <c r="H25" s="133"/>
      <c r="I25" s="133"/>
      <c r="J25" s="133"/>
      <c r="K25" s="133"/>
      <c r="L25" s="133"/>
      <c r="M25" s="133"/>
      <c r="N25" s="134"/>
      <c r="O25" s="14">
        <f>SUM(O5:O24)</f>
        <v>0</v>
      </c>
      <c r="P25" s="14">
        <f>SUM(P5:P24)</f>
        <v>0</v>
      </c>
      <c r="Q25" s="20"/>
      <c r="R25" s="20"/>
      <c r="S25" s="20"/>
      <c r="T25" s="20"/>
      <c r="U25" s="20"/>
      <c r="V25" s="20"/>
      <c r="W25" s="20"/>
      <c r="X25" s="20"/>
      <c r="Y25" s="20"/>
      <c r="Z25" s="20"/>
      <c r="AA25" s="20"/>
      <c r="AB25" s="20"/>
      <c r="AC25" s="20"/>
      <c r="AD25" s="20"/>
    </row>
    <row r="26" spans="1:30" x14ac:dyDescent="0.25">
      <c r="A26" s="20"/>
      <c r="B26" s="20"/>
      <c r="C26" s="20"/>
      <c r="D26" s="104"/>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ht="85.5" customHeight="1" x14ac:dyDescent="0.25">
      <c r="A27" s="122" t="s">
        <v>166</v>
      </c>
      <c r="B27" s="123"/>
      <c r="C27" s="123"/>
      <c r="D27" s="123"/>
      <c r="E27" s="123"/>
      <c r="F27" s="123"/>
      <c r="G27" s="123"/>
      <c r="H27" s="123"/>
      <c r="I27" s="123"/>
      <c r="J27" s="123"/>
      <c r="K27" s="123"/>
      <c r="L27" s="123"/>
      <c r="M27" s="123"/>
      <c r="N27" s="123"/>
      <c r="O27" s="123"/>
      <c r="P27" s="124"/>
      <c r="Q27" s="20"/>
      <c r="R27" s="20"/>
      <c r="S27" s="20"/>
      <c r="T27" s="20"/>
      <c r="U27" s="20"/>
      <c r="V27" s="20"/>
      <c r="W27" s="20"/>
      <c r="X27" s="20"/>
      <c r="Y27" s="20"/>
      <c r="Z27" s="20"/>
      <c r="AA27" s="20"/>
      <c r="AB27" s="20"/>
      <c r="AC27" s="20"/>
      <c r="AD27" s="20"/>
    </row>
    <row r="28" spans="1:30" x14ac:dyDescent="0.25">
      <c r="A28" s="125" t="s">
        <v>259</v>
      </c>
      <c r="B28" s="126"/>
      <c r="C28" s="126"/>
      <c r="D28" s="126"/>
      <c r="E28" s="126"/>
      <c r="F28" s="126"/>
      <c r="G28" s="126"/>
      <c r="H28" s="126"/>
      <c r="I28" s="126"/>
      <c r="J28" s="126"/>
      <c r="K28" s="126"/>
      <c r="L28" s="126"/>
      <c r="M28" s="126"/>
      <c r="N28" s="126"/>
      <c r="O28" s="126"/>
      <c r="P28" s="127"/>
      <c r="Q28" s="20"/>
      <c r="R28" s="20"/>
      <c r="S28" s="20"/>
      <c r="T28" s="20"/>
      <c r="U28" s="20"/>
      <c r="V28" s="20"/>
      <c r="W28" s="20"/>
      <c r="X28" s="20"/>
      <c r="Y28" s="20"/>
      <c r="Z28" s="20"/>
      <c r="AA28" s="20"/>
      <c r="AB28" s="20"/>
      <c r="AC28" s="20"/>
      <c r="AD28" s="20"/>
    </row>
    <row r="29" spans="1:30" ht="55.5" customHeight="1" x14ac:dyDescent="0.25">
      <c r="A29" s="128" t="s">
        <v>0</v>
      </c>
      <c r="B29" s="135" t="s">
        <v>2</v>
      </c>
      <c r="C29" s="139"/>
      <c r="D29" s="136"/>
      <c r="E29" s="128" t="s">
        <v>241</v>
      </c>
      <c r="F29" s="128" t="s">
        <v>237</v>
      </c>
      <c r="G29" s="128" t="s">
        <v>252</v>
      </c>
      <c r="H29" s="130" t="s">
        <v>3</v>
      </c>
      <c r="I29" s="135" t="s">
        <v>182</v>
      </c>
      <c r="J29" s="136"/>
      <c r="K29" s="135" t="s">
        <v>4</v>
      </c>
      <c r="L29" s="136"/>
      <c r="M29" s="135" t="s">
        <v>5</v>
      </c>
      <c r="N29" s="136"/>
      <c r="O29" s="66" t="s">
        <v>4</v>
      </c>
      <c r="P29" s="68" t="s">
        <v>5</v>
      </c>
      <c r="Q29" s="20"/>
      <c r="R29" s="20"/>
      <c r="S29" s="20"/>
      <c r="T29" s="20"/>
      <c r="U29" s="20"/>
      <c r="V29" s="20"/>
      <c r="W29" s="20"/>
      <c r="X29" s="20"/>
      <c r="Y29" s="20"/>
      <c r="Z29" s="20"/>
      <c r="AA29" s="20"/>
      <c r="AB29" s="20"/>
      <c r="AC29" s="20"/>
      <c r="AD29" s="20"/>
    </row>
    <row r="30" spans="1:30" ht="33" customHeight="1" x14ac:dyDescent="0.25">
      <c r="A30" s="129"/>
      <c r="B30" s="67" t="s">
        <v>200</v>
      </c>
      <c r="C30" s="67" t="s">
        <v>201</v>
      </c>
      <c r="D30" s="103" t="s">
        <v>135</v>
      </c>
      <c r="E30" s="131"/>
      <c r="F30" s="131"/>
      <c r="G30" s="131"/>
      <c r="H30" s="128"/>
      <c r="I30" s="135" t="s">
        <v>199</v>
      </c>
      <c r="J30" s="136"/>
      <c r="K30" s="135" t="s">
        <v>179</v>
      </c>
      <c r="L30" s="136"/>
      <c r="M30" s="137" t="s">
        <v>179</v>
      </c>
      <c r="N30" s="138"/>
      <c r="O30" s="66" t="s">
        <v>1</v>
      </c>
      <c r="P30" s="67" t="s">
        <v>1</v>
      </c>
      <c r="Q30" s="20"/>
      <c r="R30" s="20"/>
      <c r="S30" s="20"/>
      <c r="T30" s="20"/>
      <c r="U30" s="20"/>
      <c r="V30" s="20"/>
      <c r="W30" s="20"/>
      <c r="X30" s="20"/>
      <c r="Y30" s="20"/>
      <c r="Z30" s="20"/>
      <c r="AA30" s="20"/>
      <c r="AB30" s="20"/>
      <c r="AC30" s="20"/>
      <c r="AD30" s="20"/>
    </row>
    <row r="31" spans="1:30" ht="17.25" customHeight="1" x14ac:dyDescent="0.25">
      <c r="A31" s="13">
        <v>1</v>
      </c>
      <c r="B31" s="79"/>
      <c r="C31" s="79"/>
      <c r="D31" s="102" t="str">
        <f>IF(OR(B31="",C31=""),"",Betriebsdaten!$B$18)</f>
        <v/>
      </c>
      <c r="E31" s="80"/>
      <c r="F31" s="81"/>
      <c r="G31" s="82" t="str">
        <f>IF(F31="","",INDEX(Dropdown!C:C,MATCH(F31,Dropdown!B:B,0)))</f>
        <v/>
      </c>
      <c r="H31" s="79"/>
      <c r="I31" s="13" t="str">
        <f>IF(H31="","",IF(L31="kg/t","Menge in Tonnen!",IF(L31="kg/m³","Menge in Kubikmetern!")))</f>
        <v/>
      </c>
      <c r="J31" s="83"/>
      <c r="K31" s="29" t="str">
        <f>IF(H31="","",INDEX(Stoffe!$D:$D,MATCH('Bezug 6'!H31,Stoffe!$B:$B,0)))</f>
        <v/>
      </c>
      <c r="L31" s="30" t="str">
        <f>IF(H31="","",INDEX(Stoffe!$C:$C,MATCH('Bezug 6'!H31,Stoffe!$B:$B,0)))</f>
        <v/>
      </c>
      <c r="M31" s="29" t="str">
        <f>IF(H31="","",INDEX(Stoffe!$G:$G,MATCH('Bezug 6'!H31,Stoffe!$B:$B,0)))</f>
        <v/>
      </c>
      <c r="N31" s="30" t="str">
        <f>IF(H31="","",INDEX(Stoffe!$C:$C,MATCH('Bezug 6'!H31,Stoffe!$B:$B,0)))</f>
        <v/>
      </c>
      <c r="O31" s="33" t="str">
        <f>IF(H31="","",IF(J31="","",(J31*K31)))</f>
        <v/>
      </c>
      <c r="P31" s="34" t="str">
        <f>IF(H31="","",IF(J31="","",(J31*M31)))</f>
        <v/>
      </c>
      <c r="Q31" s="20"/>
      <c r="R31" s="35" t="s">
        <v>198</v>
      </c>
      <c r="S31" s="20"/>
      <c r="T31" s="20"/>
      <c r="U31" s="20"/>
      <c r="V31" s="20"/>
      <c r="W31" s="20"/>
      <c r="X31" s="20"/>
      <c r="Y31" s="20"/>
      <c r="Z31" s="20"/>
      <c r="AA31" s="20"/>
      <c r="AB31" s="20"/>
      <c r="AC31" s="20"/>
      <c r="AD31" s="20"/>
    </row>
    <row r="32" spans="1:30" ht="17.25" customHeight="1" x14ac:dyDescent="0.25">
      <c r="A32" s="13">
        <v>2</v>
      </c>
      <c r="B32" s="79"/>
      <c r="C32" s="79"/>
      <c r="D32" s="102" t="str">
        <f>IF(OR(B32="",C32=""),"",Betriebsdaten!$B$18)</f>
        <v/>
      </c>
      <c r="E32" s="80"/>
      <c r="F32" s="81"/>
      <c r="G32" s="82" t="str">
        <f>IF(F32="","",INDEX(Dropdown!C:C,MATCH(F32,Dropdown!B:B,0)))</f>
        <v/>
      </c>
      <c r="H32" s="79"/>
      <c r="I32" s="13" t="str">
        <f t="shared" ref="I32:I50" si="3">IF(H32="","",IF(L32="kg/t","Menge in Tonnen!",IF(L32="kg/m³","Menge in Kubikmetern!")))</f>
        <v/>
      </c>
      <c r="J32" s="83"/>
      <c r="K32" s="29" t="str">
        <f>IF(H32="","",INDEX(Stoffe!$D:$D,MATCH('Bezug 6'!H32,Stoffe!$B:$B,0)))</f>
        <v/>
      </c>
      <c r="L32" s="30" t="str">
        <f>IF(H32="","",INDEX(Stoffe!$C:$C,MATCH('Bezug 6'!H32,Stoffe!$B:$B,0)))</f>
        <v/>
      </c>
      <c r="M32" s="29" t="str">
        <f>IF(H32="","",INDEX(Stoffe!$G:$G,MATCH('Bezug 6'!H32,Stoffe!$B:$B,0)))</f>
        <v/>
      </c>
      <c r="N32" s="30" t="str">
        <f>IF(H32="","",INDEX(Stoffe!$C:$C,MATCH('Bezug 6'!H32,Stoffe!$B:$B,0)))</f>
        <v/>
      </c>
      <c r="O32" s="33" t="str">
        <f t="shared" ref="O32:O50" si="4">IF(H32="","",IF(J32="","",(J32*K32)))</f>
        <v/>
      </c>
      <c r="P32" s="34" t="str">
        <f t="shared" ref="P32:P50" si="5">IF(H32="","",IF(J32="","",(J32*M32)))</f>
        <v/>
      </c>
      <c r="Q32" s="20"/>
      <c r="R32" s="20"/>
      <c r="S32" s="20"/>
      <c r="T32" s="20"/>
      <c r="U32" s="20"/>
      <c r="V32" s="20"/>
      <c r="W32" s="20"/>
      <c r="X32" s="20"/>
      <c r="Y32" s="20"/>
      <c r="Z32" s="20"/>
      <c r="AA32" s="20"/>
      <c r="AB32" s="20"/>
      <c r="AC32" s="20"/>
      <c r="AD32" s="20"/>
    </row>
    <row r="33" spans="1:30" ht="17.25" customHeight="1" x14ac:dyDescent="0.25">
      <c r="A33" s="13">
        <v>3</v>
      </c>
      <c r="B33" s="79"/>
      <c r="C33" s="79"/>
      <c r="D33" s="102" t="str">
        <f>IF(OR(B33="",C33=""),"",Betriebsdaten!$B$18)</f>
        <v/>
      </c>
      <c r="E33" s="80"/>
      <c r="F33" s="81"/>
      <c r="G33" s="82" t="str">
        <f>IF(F33="","",INDEX(Dropdown!C:C,MATCH(F33,Dropdown!B:B,0)))</f>
        <v/>
      </c>
      <c r="H33" s="79"/>
      <c r="I33" s="13" t="str">
        <f t="shared" si="3"/>
        <v/>
      </c>
      <c r="J33" s="83"/>
      <c r="K33" s="29" t="str">
        <f>IF(H33="","",INDEX(Stoffe!$D:$D,MATCH('Bezug 6'!H33,Stoffe!$B:$B,0)))</f>
        <v/>
      </c>
      <c r="L33" s="30" t="str">
        <f>IF(H33="","",INDEX(Stoffe!$C:$C,MATCH('Bezug 6'!H33,Stoffe!$B:$B,0)))</f>
        <v/>
      </c>
      <c r="M33" s="29" t="str">
        <f>IF(H33="","",INDEX(Stoffe!$G:$G,MATCH('Bezug 6'!H33,Stoffe!$B:$B,0)))</f>
        <v/>
      </c>
      <c r="N33" s="30" t="str">
        <f>IF(H33="","",INDEX(Stoffe!$C:$C,MATCH('Bezug 6'!H33,Stoffe!$B:$B,0)))</f>
        <v/>
      </c>
      <c r="O33" s="33" t="str">
        <f t="shared" si="4"/>
        <v/>
      </c>
      <c r="P33" s="34" t="str">
        <f t="shared" si="5"/>
        <v/>
      </c>
      <c r="Q33" s="20"/>
      <c r="R33" s="20"/>
      <c r="S33" s="20"/>
      <c r="T33" s="20"/>
      <c r="U33" s="20"/>
      <c r="V33" s="20"/>
      <c r="W33" s="20"/>
      <c r="X33" s="20"/>
      <c r="Y33" s="20"/>
      <c r="Z33" s="20"/>
      <c r="AA33" s="20"/>
      <c r="AB33" s="20"/>
      <c r="AC33" s="20"/>
      <c r="AD33" s="20"/>
    </row>
    <row r="34" spans="1:30" ht="17.25" customHeight="1" x14ac:dyDescent="0.25">
      <c r="A34" s="13">
        <v>4</v>
      </c>
      <c r="B34" s="79"/>
      <c r="C34" s="79"/>
      <c r="D34" s="102" t="str">
        <f>IF(OR(B34="",C34=""),"",Betriebsdaten!$B$18)</f>
        <v/>
      </c>
      <c r="E34" s="80"/>
      <c r="F34" s="81"/>
      <c r="G34" s="82" t="str">
        <f>IF(F34="","",INDEX(Dropdown!C:C,MATCH(F34,Dropdown!B:B,0)))</f>
        <v/>
      </c>
      <c r="H34" s="79"/>
      <c r="I34" s="13" t="str">
        <f t="shared" si="3"/>
        <v/>
      </c>
      <c r="J34" s="83"/>
      <c r="K34" s="29" t="str">
        <f>IF(H34="","",INDEX(Stoffe!$D:$D,MATCH('Bezug 6'!H34,Stoffe!$B:$B,0)))</f>
        <v/>
      </c>
      <c r="L34" s="30" t="str">
        <f>IF(H34="","",INDEX(Stoffe!$C:$C,MATCH('Bezug 6'!H34,Stoffe!$B:$B,0)))</f>
        <v/>
      </c>
      <c r="M34" s="29" t="str">
        <f>IF(H34="","",INDEX(Stoffe!$G:$G,MATCH('Bezug 6'!H34,Stoffe!$B:$B,0)))</f>
        <v/>
      </c>
      <c r="N34" s="30" t="str">
        <f>IF(H34="","",INDEX(Stoffe!$C:$C,MATCH('Bezug 6'!H34,Stoffe!$B:$B,0)))</f>
        <v/>
      </c>
      <c r="O34" s="33" t="str">
        <f t="shared" si="4"/>
        <v/>
      </c>
      <c r="P34" s="34" t="str">
        <f t="shared" si="5"/>
        <v/>
      </c>
      <c r="Q34" s="20"/>
      <c r="R34" s="20"/>
      <c r="S34" s="20"/>
      <c r="T34" s="20"/>
      <c r="U34" s="20"/>
      <c r="V34" s="20"/>
      <c r="W34" s="20"/>
      <c r="X34" s="20"/>
      <c r="Y34" s="20"/>
      <c r="Z34" s="20"/>
      <c r="AA34" s="20"/>
      <c r="AB34" s="20"/>
      <c r="AC34" s="20"/>
      <c r="AD34" s="20"/>
    </row>
    <row r="35" spans="1:30" ht="17.25" customHeight="1" x14ac:dyDescent="0.25">
      <c r="A35" s="13">
        <v>5</v>
      </c>
      <c r="B35" s="79"/>
      <c r="C35" s="79"/>
      <c r="D35" s="102" t="str">
        <f>IF(OR(B35="",C35=""),"",Betriebsdaten!$B$18)</f>
        <v/>
      </c>
      <c r="E35" s="80"/>
      <c r="F35" s="81"/>
      <c r="G35" s="82" t="str">
        <f>IF(F35="","",INDEX(Dropdown!C:C,MATCH(F35,Dropdown!B:B,0)))</f>
        <v/>
      </c>
      <c r="H35" s="79"/>
      <c r="I35" s="13" t="str">
        <f t="shared" si="3"/>
        <v/>
      </c>
      <c r="J35" s="83"/>
      <c r="K35" s="29" t="str">
        <f>IF(H35="","",INDEX(Stoffe!$D:$D,MATCH('Bezug 6'!H35,Stoffe!$B:$B,0)))</f>
        <v/>
      </c>
      <c r="L35" s="30" t="str">
        <f>IF(H35="","",INDEX(Stoffe!$C:$C,MATCH('Bezug 6'!H35,Stoffe!$B:$B,0)))</f>
        <v/>
      </c>
      <c r="M35" s="29" t="str">
        <f>IF(H35="","",INDEX(Stoffe!$G:$G,MATCH('Bezug 6'!H35,Stoffe!$B:$B,0)))</f>
        <v/>
      </c>
      <c r="N35" s="30" t="str">
        <f>IF(H35="","",INDEX(Stoffe!$C:$C,MATCH('Bezug 6'!H35,Stoffe!$B:$B,0)))</f>
        <v/>
      </c>
      <c r="O35" s="33" t="str">
        <f t="shared" si="4"/>
        <v/>
      </c>
      <c r="P35" s="34" t="str">
        <f t="shared" si="5"/>
        <v/>
      </c>
      <c r="Q35" s="20"/>
      <c r="R35" s="20"/>
      <c r="S35" s="20"/>
      <c r="T35" s="20"/>
      <c r="U35" s="20"/>
      <c r="V35" s="20"/>
      <c r="W35" s="20"/>
      <c r="X35" s="20"/>
      <c r="Y35" s="20"/>
      <c r="Z35" s="20"/>
      <c r="AA35" s="20"/>
      <c r="AB35" s="20"/>
      <c r="AC35" s="20"/>
      <c r="AD35" s="20"/>
    </row>
    <row r="36" spans="1:30" ht="17.25" customHeight="1" x14ac:dyDescent="0.25">
      <c r="A36" s="13">
        <v>6</v>
      </c>
      <c r="B36" s="79"/>
      <c r="C36" s="79"/>
      <c r="D36" s="102" t="str">
        <f>IF(OR(B36="",C36=""),"",Betriebsdaten!$B$18)</f>
        <v/>
      </c>
      <c r="E36" s="80"/>
      <c r="F36" s="81"/>
      <c r="G36" s="82" t="str">
        <f>IF(F36="","",INDEX(Dropdown!C:C,MATCH(F36,Dropdown!B:B,0)))</f>
        <v/>
      </c>
      <c r="H36" s="79"/>
      <c r="I36" s="13" t="str">
        <f t="shared" si="3"/>
        <v/>
      </c>
      <c r="J36" s="83"/>
      <c r="K36" s="29" t="str">
        <f>IF(H36="","",INDEX(Stoffe!$D:$D,MATCH('Bezug 6'!H36,Stoffe!$B:$B,0)))</f>
        <v/>
      </c>
      <c r="L36" s="30" t="str">
        <f>IF(H36="","",INDEX(Stoffe!$C:$C,MATCH('Bezug 6'!H36,Stoffe!$B:$B,0)))</f>
        <v/>
      </c>
      <c r="M36" s="29" t="str">
        <f>IF(H36="","",INDEX(Stoffe!$G:$G,MATCH('Bezug 6'!H36,Stoffe!$B:$B,0)))</f>
        <v/>
      </c>
      <c r="N36" s="30" t="str">
        <f>IF(H36="","",INDEX(Stoffe!$C:$C,MATCH('Bezug 6'!H36,Stoffe!$B:$B,0)))</f>
        <v/>
      </c>
      <c r="O36" s="33" t="str">
        <f t="shared" si="4"/>
        <v/>
      </c>
      <c r="P36" s="34" t="str">
        <f t="shared" si="5"/>
        <v/>
      </c>
      <c r="Q36" s="20"/>
      <c r="R36" s="20"/>
      <c r="S36" s="20"/>
      <c r="T36" s="20"/>
      <c r="U36" s="20"/>
      <c r="V36" s="20"/>
      <c r="W36" s="20"/>
      <c r="X36" s="20"/>
      <c r="Y36" s="20"/>
      <c r="Z36" s="20"/>
      <c r="AA36" s="20"/>
      <c r="AB36" s="20"/>
      <c r="AC36" s="20"/>
      <c r="AD36" s="20"/>
    </row>
    <row r="37" spans="1:30" ht="17.25" customHeight="1" x14ac:dyDescent="0.25">
      <c r="A37" s="13">
        <v>7</v>
      </c>
      <c r="B37" s="79"/>
      <c r="C37" s="79"/>
      <c r="D37" s="102" t="str">
        <f>IF(OR(B37="",C37=""),"",Betriebsdaten!$B$18)</f>
        <v/>
      </c>
      <c r="E37" s="80"/>
      <c r="F37" s="81"/>
      <c r="G37" s="82" t="str">
        <f>IF(F37="","",INDEX(Dropdown!C:C,MATCH(F37,Dropdown!B:B,0)))</f>
        <v/>
      </c>
      <c r="H37" s="79"/>
      <c r="I37" s="13" t="str">
        <f t="shared" si="3"/>
        <v/>
      </c>
      <c r="J37" s="83"/>
      <c r="K37" s="29" t="str">
        <f>IF(H37="","",INDEX(Stoffe!$D:$D,MATCH('Bezug 6'!H37,Stoffe!$B:$B,0)))</f>
        <v/>
      </c>
      <c r="L37" s="30" t="str">
        <f>IF(H37="","",INDEX(Stoffe!$C:$C,MATCH('Bezug 6'!H37,Stoffe!$B:$B,0)))</f>
        <v/>
      </c>
      <c r="M37" s="29" t="str">
        <f>IF(H37="","",INDEX(Stoffe!$G:$G,MATCH('Bezug 6'!H37,Stoffe!$B:$B,0)))</f>
        <v/>
      </c>
      <c r="N37" s="30" t="str">
        <f>IF(H37="","",INDEX(Stoffe!$C:$C,MATCH('Bezug 6'!H37,Stoffe!$B:$B,0)))</f>
        <v/>
      </c>
      <c r="O37" s="33" t="str">
        <f t="shared" si="4"/>
        <v/>
      </c>
      <c r="P37" s="34" t="str">
        <f t="shared" si="5"/>
        <v/>
      </c>
      <c r="Q37" s="20"/>
      <c r="R37" s="20"/>
      <c r="S37" s="20"/>
      <c r="T37" s="20"/>
      <c r="U37" s="20"/>
      <c r="V37" s="20"/>
      <c r="W37" s="20"/>
      <c r="X37" s="20"/>
      <c r="Y37" s="20"/>
      <c r="Z37" s="20"/>
      <c r="AA37" s="20"/>
      <c r="AB37" s="20"/>
      <c r="AC37" s="20"/>
      <c r="AD37" s="20"/>
    </row>
    <row r="38" spans="1:30" ht="17.25" customHeight="1" x14ac:dyDescent="0.25">
      <c r="A38" s="13">
        <v>8</v>
      </c>
      <c r="B38" s="79"/>
      <c r="C38" s="79"/>
      <c r="D38" s="102" t="str">
        <f>IF(OR(B38="",C38=""),"",Betriebsdaten!$B$18)</f>
        <v/>
      </c>
      <c r="E38" s="80"/>
      <c r="F38" s="81"/>
      <c r="G38" s="82" t="str">
        <f>IF(F38="","",INDEX(Dropdown!C:C,MATCH(F38,Dropdown!B:B,0)))</f>
        <v/>
      </c>
      <c r="H38" s="79"/>
      <c r="I38" s="13" t="str">
        <f t="shared" si="3"/>
        <v/>
      </c>
      <c r="J38" s="83"/>
      <c r="K38" s="29" t="str">
        <f>IF(H38="","",INDEX(Stoffe!$D:$D,MATCH('Bezug 6'!H38,Stoffe!$B:$B,0)))</f>
        <v/>
      </c>
      <c r="L38" s="30" t="str">
        <f>IF(H38="","",INDEX(Stoffe!$C:$C,MATCH('Bezug 6'!H38,Stoffe!$B:$B,0)))</f>
        <v/>
      </c>
      <c r="M38" s="29" t="str">
        <f>IF(H38="","",INDEX(Stoffe!$G:$G,MATCH('Bezug 6'!H38,Stoffe!$B:$B,0)))</f>
        <v/>
      </c>
      <c r="N38" s="30" t="str">
        <f>IF(H38="","",INDEX(Stoffe!$C:$C,MATCH('Bezug 6'!H38,Stoffe!$B:$B,0)))</f>
        <v/>
      </c>
      <c r="O38" s="33" t="str">
        <f t="shared" si="4"/>
        <v/>
      </c>
      <c r="P38" s="34" t="str">
        <f t="shared" si="5"/>
        <v/>
      </c>
      <c r="Q38" s="20"/>
      <c r="R38" s="20"/>
      <c r="S38" s="20"/>
      <c r="T38" s="20"/>
      <c r="U38" s="20"/>
      <c r="V38" s="20"/>
      <c r="W38" s="20"/>
      <c r="X38" s="20"/>
      <c r="Y38" s="20"/>
      <c r="Z38" s="20"/>
      <c r="AA38" s="20"/>
      <c r="AB38" s="20"/>
      <c r="AC38" s="20"/>
      <c r="AD38" s="20"/>
    </row>
    <row r="39" spans="1:30" ht="17.25" customHeight="1" x14ac:dyDescent="0.25">
      <c r="A39" s="13">
        <v>9</v>
      </c>
      <c r="B39" s="79"/>
      <c r="C39" s="79"/>
      <c r="D39" s="102" t="str">
        <f>IF(OR(B39="",C39=""),"",Betriebsdaten!$B$18)</f>
        <v/>
      </c>
      <c r="E39" s="80"/>
      <c r="F39" s="81"/>
      <c r="G39" s="82" t="str">
        <f>IF(F39="","",INDEX(Dropdown!C:C,MATCH(F39,Dropdown!B:B,0)))</f>
        <v/>
      </c>
      <c r="H39" s="79"/>
      <c r="I39" s="13" t="str">
        <f t="shared" si="3"/>
        <v/>
      </c>
      <c r="J39" s="83"/>
      <c r="K39" s="29" t="str">
        <f>IF(H39="","",INDEX(Stoffe!$D:$D,MATCH('Bezug 6'!H39,Stoffe!$B:$B,0)))</f>
        <v/>
      </c>
      <c r="L39" s="30" t="str">
        <f>IF(H39="","",INDEX(Stoffe!$C:$C,MATCH('Bezug 6'!H39,Stoffe!$B:$B,0)))</f>
        <v/>
      </c>
      <c r="M39" s="29" t="str">
        <f>IF(H39="","",INDEX(Stoffe!$G:$G,MATCH('Bezug 6'!H39,Stoffe!$B:$B,0)))</f>
        <v/>
      </c>
      <c r="N39" s="30" t="str">
        <f>IF(H39="","",INDEX(Stoffe!$C:$C,MATCH('Bezug 6'!H39,Stoffe!$B:$B,0)))</f>
        <v/>
      </c>
      <c r="O39" s="33" t="str">
        <f t="shared" si="4"/>
        <v/>
      </c>
      <c r="P39" s="34" t="str">
        <f t="shared" si="5"/>
        <v/>
      </c>
      <c r="Q39" s="20"/>
      <c r="R39" s="20"/>
      <c r="S39" s="20"/>
      <c r="T39" s="20"/>
      <c r="U39" s="20"/>
      <c r="V39" s="20"/>
      <c r="W39" s="20"/>
      <c r="X39" s="20"/>
      <c r="Y39" s="20"/>
      <c r="Z39" s="20"/>
      <c r="AA39" s="20"/>
      <c r="AB39" s="20"/>
      <c r="AC39" s="20"/>
      <c r="AD39" s="20"/>
    </row>
    <row r="40" spans="1:30" ht="17.25" customHeight="1" x14ac:dyDescent="0.25">
      <c r="A40" s="13">
        <v>10</v>
      </c>
      <c r="B40" s="79"/>
      <c r="C40" s="79"/>
      <c r="D40" s="102" t="str">
        <f>IF(OR(B40="",C40=""),"",Betriebsdaten!$B$18)</f>
        <v/>
      </c>
      <c r="E40" s="80"/>
      <c r="F40" s="81"/>
      <c r="G40" s="82" t="str">
        <f>IF(F40="","",INDEX(Dropdown!C:C,MATCH(F40,Dropdown!B:B,0)))</f>
        <v/>
      </c>
      <c r="H40" s="79"/>
      <c r="I40" s="13" t="str">
        <f t="shared" si="3"/>
        <v/>
      </c>
      <c r="J40" s="83"/>
      <c r="K40" s="29" t="str">
        <f>IF(H40="","",INDEX(Stoffe!$D:$D,MATCH('Bezug 6'!H40,Stoffe!$B:$B,0)))</f>
        <v/>
      </c>
      <c r="L40" s="30" t="str">
        <f>IF(H40="","",INDEX(Stoffe!$C:$C,MATCH('Bezug 6'!H40,Stoffe!$B:$B,0)))</f>
        <v/>
      </c>
      <c r="M40" s="29" t="str">
        <f>IF(H40="","",INDEX(Stoffe!$G:$G,MATCH('Bezug 6'!H40,Stoffe!$B:$B,0)))</f>
        <v/>
      </c>
      <c r="N40" s="30" t="str">
        <f>IF(H40="","",INDEX(Stoffe!$C:$C,MATCH('Bezug 6'!H40,Stoffe!$B:$B,0)))</f>
        <v/>
      </c>
      <c r="O40" s="33" t="str">
        <f t="shared" si="4"/>
        <v/>
      </c>
      <c r="P40" s="34" t="str">
        <f t="shared" si="5"/>
        <v/>
      </c>
      <c r="Q40" s="20"/>
      <c r="R40" s="20"/>
      <c r="S40" s="20"/>
      <c r="T40" s="20"/>
      <c r="U40" s="20"/>
      <c r="V40" s="20"/>
      <c r="W40" s="20"/>
      <c r="X40" s="20"/>
      <c r="Y40" s="20"/>
      <c r="Z40" s="20"/>
      <c r="AA40" s="20"/>
      <c r="AB40" s="20"/>
      <c r="AC40" s="20"/>
      <c r="AD40" s="20"/>
    </row>
    <row r="41" spans="1:30" ht="17.25" customHeight="1" x14ac:dyDescent="0.25">
      <c r="A41" s="13">
        <v>11</v>
      </c>
      <c r="B41" s="79"/>
      <c r="C41" s="79"/>
      <c r="D41" s="102" t="str">
        <f>IF(OR(B41="",C41=""),"",Betriebsdaten!$B$18)</f>
        <v/>
      </c>
      <c r="E41" s="80"/>
      <c r="F41" s="81"/>
      <c r="G41" s="82" t="str">
        <f>IF(F41="","",INDEX(Dropdown!C:C,MATCH(F41,Dropdown!B:B,0)))</f>
        <v/>
      </c>
      <c r="H41" s="79"/>
      <c r="I41" s="13" t="str">
        <f t="shared" si="3"/>
        <v/>
      </c>
      <c r="J41" s="83"/>
      <c r="K41" s="29" t="str">
        <f>IF(H41="","",INDEX(Stoffe!$D:$D,MATCH('Bezug 6'!H41,Stoffe!$B:$B,0)))</f>
        <v/>
      </c>
      <c r="L41" s="30" t="str">
        <f>IF(H41="","",INDEX(Stoffe!$C:$C,MATCH('Bezug 6'!H41,Stoffe!$B:$B,0)))</f>
        <v/>
      </c>
      <c r="M41" s="29" t="str">
        <f>IF(H41="","",INDEX(Stoffe!$G:$G,MATCH('Bezug 6'!H41,Stoffe!$B:$B,0)))</f>
        <v/>
      </c>
      <c r="N41" s="30" t="str">
        <f>IF(H41="","",INDEX(Stoffe!$C:$C,MATCH('Bezug 6'!H41,Stoffe!$B:$B,0)))</f>
        <v/>
      </c>
      <c r="O41" s="33" t="str">
        <f t="shared" si="4"/>
        <v/>
      </c>
      <c r="P41" s="34" t="str">
        <f t="shared" si="5"/>
        <v/>
      </c>
      <c r="Q41" s="20"/>
      <c r="R41" s="20"/>
      <c r="S41" s="20"/>
      <c r="T41" s="20"/>
      <c r="U41" s="20"/>
      <c r="V41" s="20"/>
      <c r="W41" s="20"/>
      <c r="X41" s="20"/>
      <c r="Y41" s="20"/>
      <c r="Z41" s="20"/>
      <c r="AA41" s="20"/>
      <c r="AB41" s="20"/>
      <c r="AC41" s="20"/>
      <c r="AD41" s="20"/>
    </row>
    <row r="42" spans="1:30" ht="17.25" customHeight="1" x14ac:dyDescent="0.25">
      <c r="A42" s="13">
        <v>12</v>
      </c>
      <c r="B42" s="79"/>
      <c r="C42" s="79"/>
      <c r="D42" s="102" t="str">
        <f>IF(OR(B42="",C42=""),"",Betriebsdaten!$B$18)</f>
        <v/>
      </c>
      <c r="E42" s="80"/>
      <c r="F42" s="81"/>
      <c r="G42" s="82" t="str">
        <f>IF(F42="","",INDEX(Dropdown!C:C,MATCH(F42,Dropdown!B:B,0)))</f>
        <v/>
      </c>
      <c r="H42" s="79"/>
      <c r="I42" s="13" t="str">
        <f t="shared" si="3"/>
        <v/>
      </c>
      <c r="J42" s="83"/>
      <c r="K42" s="29" t="str">
        <f>IF(H42="","",INDEX(Stoffe!$D:$D,MATCH('Bezug 6'!H42,Stoffe!$B:$B,0)))</f>
        <v/>
      </c>
      <c r="L42" s="30" t="str">
        <f>IF(H42="","",INDEX(Stoffe!$C:$C,MATCH('Bezug 6'!H42,Stoffe!$B:$B,0)))</f>
        <v/>
      </c>
      <c r="M42" s="29" t="str">
        <f>IF(H42="","",INDEX(Stoffe!$G:$G,MATCH('Bezug 6'!H42,Stoffe!$B:$B,0)))</f>
        <v/>
      </c>
      <c r="N42" s="30" t="str">
        <f>IF(H42="","",INDEX(Stoffe!$C:$C,MATCH('Bezug 6'!H42,Stoffe!$B:$B,0)))</f>
        <v/>
      </c>
      <c r="O42" s="33" t="str">
        <f t="shared" si="4"/>
        <v/>
      </c>
      <c r="P42" s="34" t="str">
        <f t="shared" si="5"/>
        <v/>
      </c>
      <c r="Q42" s="20"/>
      <c r="R42" s="20"/>
      <c r="S42" s="20"/>
      <c r="T42" s="20"/>
      <c r="U42" s="20"/>
      <c r="V42" s="20"/>
      <c r="W42" s="20"/>
      <c r="X42" s="20"/>
      <c r="Y42" s="20"/>
      <c r="Z42" s="20"/>
      <c r="AA42" s="20"/>
      <c r="AB42" s="20"/>
      <c r="AC42" s="20"/>
      <c r="AD42" s="20"/>
    </row>
    <row r="43" spans="1:30" ht="17.25" customHeight="1" x14ac:dyDescent="0.25">
      <c r="A43" s="13">
        <v>13</v>
      </c>
      <c r="B43" s="79"/>
      <c r="C43" s="79"/>
      <c r="D43" s="102" t="str">
        <f>IF(OR(B43="",C43=""),"",Betriebsdaten!$B$18)</f>
        <v/>
      </c>
      <c r="E43" s="80"/>
      <c r="F43" s="81"/>
      <c r="G43" s="82" t="str">
        <f>IF(F43="","",INDEX(Dropdown!C:C,MATCH(F43,Dropdown!B:B,0)))</f>
        <v/>
      </c>
      <c r="H43" s="79"/>
      <c r="I43" s="13" t="str">
        <f t="shared" si="3"/>
        <v/>
      </c>
      <c r="J43" s="83"/>
      <c r="K43" s="29" t="str">
        <f>IF(H43="","",INDEX(Stoffe!$D:$D,MATCH('Bezug 6'!H43,Stoffe!$B:$B,0)))</f>
        <v/>
      </c>
      <c r="L43" s="30" t="str">
        <f>IF(H43="","",INDEX(Stoffe!$C:$C,MATCH('Bezug 6'!H43,Stoffe!$B:$B,0)))</f>
        <v/>
      </c>
      <c r="M43" s="29" t="str">
        <f>IF(H43="","",INDEX(Stoffe!$G:$G,MATCH('Bezug 6'!H43,Stoffe!$B:$B,0)))</f>
        <v/>
      </c>
      <c r="N43" s="30" t="str">
        <f>IF(H43="","",INDEX(Stoffe!$C:$C,MATCH('Bezug 6'!H43,Stoffe!$B:$B,0)))</f>
        <v/>
      </c>
      <c r="O43" s="33" t="str">
        <f t="shared" si="4"/>
        <v/>
      </c>
      <c r="P43" s="34" t="str">
        <f t="shared" si="5"/>
        <v/>
      </c>
      <c r="Q43" s="20"/>
      <c r="R43" s="20"/>
      <c r="S43" s="20"/>
      <c r="T43" s="20"/>
      <c r="U43" s="20"/>
      <c r="V43" s="20"/>
      <c r="W43" s="20"/>
      <c r="X43" s="20"/>
      <c r="Y43" s="20"/>
      <c r="Z43" s="20"/>
      <c r="AA43" s="20"/>
      <c r="AB43" s="20"/>
      <c r="AC43" s="20"/>
      <c r="AD43" s="20"/>
    </row>
    <row r="44" spans="1:30" ht="17.25" customHeight="1" x14ac:dyDescent="0.25">
      <c r="A44" s="13">
        <v>14</v>
      </c>
      <c r="B44" s="79"/>
      <c r="C44" s="79"/>
      <c r="D44" s="102" t="str">
        <f>IF(OR(B44="",C44=""),"",Betriebsdaten!$B$18)</f>
        <v/>
      </c>
      <c r="E44" s="80"/>
      <c r="F44" s="81"/>
      <c r="G44" s="82" t="str">
        <f>IF(F44="","",INDEX(Dropdown!C:C,MATCH(F44,Dropdown!B:B,0)))</f>
        <v/>
      </c>
      <c r="H44" s="79"/>
      <c r="I44" s="13" t="str">
        <f t="shared" si="3"/>
        <v/>
      </c>
      <c r="J44" s="83"/>
      <c r="K44" s="29" t="str">
        <f>IF(H44="","",INDEX(Stoffe!$D:$D,MATCH('Bezug 6'!H44,Stoffe!$B:$B,0)))</f>
        <v/>
      </c>
      <c r="L44" s="30" t="str">
        <f>IF(H44="","",INDEX(Stoffe!$C:$C,MATCH('Bezug 6'!H44,Stoffe!$B:$B,0)))</f>
        <v/>
      </c>
      <c r="M44" s="29" t="str">
        <f>IF(H44="","",INDEX(Stoffe!$G:$G,MATCH('Bezug 6'!H44,Stoffe!$B:$B,0)))</f>
        <v/>
      </c>
      <c r="N44" s="30" t="str">
        <f>IF(H44="","",INDEX(Stoffe!$C:$C,MATCH('Bezug 6'!H44,Stoffe!$B:$B,0)))</f>
        <v/>
      </c>
      <c r="O44" s="33" t="str">
        <f t="shared" si="4"/>
        <v/>
      </c>
      <c r="P44" s="34" t="str">
        <f t="shared" si="5"/>
        <v/>
      </c>
      <c r="Q44" s="20"/>
      <c r="R44" s="20"/>
      <c r="S44" s="20"/>
      <c r="T44" s="20"/>
      <c r="U44" s="20"/>
      <c r="V44" s="20"/>
      <c r="W44" s="20"/>
      <c r="X44" s="20"/>
      <c r="Y44" s="20"/>
      <c r="Z44" s="20"/>
      <c r="AA44" s="20"/>
      <c r="AB44" s="20"/>
      <c r="AC44" s="20"/>
      <c r="AD44" s="20"/>
    </row>
    <row r="45" spans="1:30" ht="17.25" customHeight="1" x14ac:dyDescent="0.25">
      <c r="A45" s="13">
        <v>15</v>
      </c>
      <c r="B45" s="79"/>
      <c r="C45" s="79"/>
      <c r="D45" s="102" t="str">
        <f>IF(OR(B45="",C45=""),"",Betriebsdaten!$B$18)</f>
        <v/>
      </c>
      <c r="E45" s="80"/>
      <c r="F45" s="81"/>
      <c r="G45" s="82" t="str">
        <f>IF(F45="","",INDEX(Dropdown!C:C,MATCH(F45,Dropdown!B:B,0)))</f>
        <v/>
      </c>
      <c r="H45" s="79"/>
      <c r="I45" s="13" t="str">
        <f t="shared" si="3"/>
        <v/>
      </c>
      <c r="J45" s="83"/>
      <c r="K45" s="29" t="str">
        <f>IF(H45="","",INDEX(Stoffe!$D:$D,MATCH('Bezug 6'!H45,Stoffe!$B:$B,0)))</f>
        <v/>
      </c>
      <c r="L45" s="30" t="str">
        <f>IF(H45="","",INDEX(Stoffe!$C:$C,MATCH('Bezug 6'!H45,Stoffe!$B:$B,0)))</f>
        <v/>
      </c>
      <c r="M45" s="29" t="str">
        <f>IF(H45="","",INDEX(Stoffe!$G:$G,MATCH('Bezug 6'!H45,Stoffe!$B:$B,0)))</f>
        <v/>
      </c>
      <c r="N45" s="30" t="str">
        <f>IF(H45="","",INDEX(Stoffe!$C:$C,MATCH('Bezug 6'!H45,Stoffe!$B:$B,0)))</f>
        <v/>
      </c>
      <c r="O45" s="33" t="str">
        <f t="shared" si="4"/>
        <v/>
      </c>
      <c r="P45" s="34" t="str">
        <f t="shared" si="5"/>
        <v/>
      </c>
      <c r="Q45" s="20"/>
      <c r="R45" s="20"/>
      <c r="S45" s="20"/>
      <c r="T45" s="20"/>
      <c r="U45" s="20"/>
      <c r="V45" s="20"/>
      <c r="W45" s="20"/>
      <c r="X45" s="20"/>
      <c r="Y45" s="20"/>
      <c r="Z45" s="20"/>
      <c r="AA45" s="20"/>
      <c r="AB45" s="20"/>
      <c r="AC45" s="20"/>
      <c r="AD45" s="20"/>
    </row>
    <row r="46" spans="1:30" ht="17.25" customHeight="1" x14ac:dyDescent="0.25">
      <c r="A46" s="13">
        <v>16</v>
      </c>
      <c r="B46" s="79"/>
      <c r="C46" s="79"/>
      <c r="D46" s="102" t="str">
        <f>IF(OR(B46="",C46=""),"",Betriebsdaten!$B$18)</f>
        <v/>
      </c>
      <c r="E46" s="80"/>
      <c r="F46" s="81"/>
      <c r="G46" s="82" t="str">
        <f>IF(F46="","",INDEX(Dropdown!C:C,MATCH(F46,Dropdown!B:B,0)))</f>
        <v/>
      </c>
      <c r="H46" s="79"/>
      <c r="I46" s="13" t="str">
        <f t="shared" si="3"/>
        <v/>
      </c>
      <c r="J46" s="83"/>
      <c r="K46" s="29" t="str">
        <f>IF(H46="","",INDEX(Stoffe!$D:$D,MATCH('Bezug 6'!H46,Stoffe!$B:$B,0)))</f>
        <v/>
      </c>
      <c r="L46" s="30" t="str">
        <f>IF(H46="","",INDEX(Stoffe!$C:$C,MATCH('Bezug 6'!H46,Stoffe!$B:$B,0)))</f>
        <v/>
      </c>
      <c r="M46" s="29" t="str">
        <f>IF(H46="","",INDEX(Stoffe!$G:$G,MATCH('Bezug 6'!H46,Stoffe!$B:$B,0)))</f>
        <v/>
      </c>
      <c r="N46" s="30" t="str">
        <f>IF(H46="","",INDEX(Stoffe!$C:$C,MATCH('Bezug 6'!H46,Stoffe!$B:$B,0)))</f>
        <v/>
      </c>
      <c r="O46" s="33" t="str">
        <f t="shared" si="4"/>
        <v/>
      </c>
      <c r="P46" s="34" t="str">
        <f t="shared" si="5"/>
        <v/>
      </c>
      <c r="Q46" s="20"/>
      <c r="R46" s="20"/>
      <c r="S46" s="20"/>
      <c r="T46" s="20"/>
      <c r="U46" s="20"/>
      <c r="V46" s="20"/>
      <c r="W46" s="20"/>
      <c r="X46" s="20"/>
      <c r="Y46" s="20"/>
      <c r="Z46" s="20"/>
      <c r="AA46" s="20"/>
      <c r="AB46" s="20"/>
      <c r="AC46" s="20"/>
      <c r="AD46" s="20"/>
    </row>
    <row r="47" spans="1:30" ht="17.25" customHeight="1" x14ac:dyDescent="0.25">
      <c r="A47" s="13">
        <v>17</v>
      </c>
      <c r="B47" s="79"/>
      <c r="C47" s="79"/>
      <c r="D47" s="102" t="str">
        <f>IF(OR(B47="",C47=""),"",Betriebsdaten!$B$18)</f>
        <v/>
      </c>
      <c r="E47" s="80"/>
      <c r="F47" s="81"/>
      <c r="G47" s="82" t="str">
        <f>IF(F47="","",INDEX(Dropdown!C:C,MATCH(F47,Dropdown!B:B,0)))</f>
        <v/>
      </c>
      <c r="H47" s="79"/>
      <c r="I47" s="13" t="str">
        <f t="shared" si="3"/>
        <v/>
      </c>
      <c r="J47" s="83"/>
      <c r="K47" s="29" t="str">
        <f>IF(H47="","",INDEX(Stoffe!$D:$D,MATCH('Bezug 6'!H47,Stoffe!$B:$B,0)))</f>
        <v/>
      </c>
      <c r="L47" s="30" t="str">
        <f>IF(H47="","",INDEX(Stoffe!$C:$C,MATCH('Bezug 6'!H47,Stoffe!$B:$B,0)))</f>
        <v/>
      </c>
      <c r="M47" s="29" t="str">
        <f>IF(H47="","",INDEX(Stoffe!$G:$G,MATCH('Bezug 6'!H47,Stoffe!$B:$B,0)))</f>
        <v/>
      </c>
      <c r="N47" s="30" t="str">
        <f>IF(H47="","",INDEX(Stoffe!$C:$C,MATCH('Bezug 6'!H47,Stoffe!$B:$B,0)))</f>
        <v/>
      </c>
      <c r="O47" s="33" t="str">
        <f t="shared" si="4"/>
        <v/>
      </c>
      <c r="P47" s="34" t="str">
        <f t="shared" si="5"/>
        <v/>
      </c>
      <c r="Q47" s="20"/>
      <c r="R47" s="20"/>
      <c r="S47" s="20"/>
      <c r="T47" s="20"/>
      <c r="U47" s="20"/>
      <c r="V47" s="20"/>
      <c r="W47" s="20"/>
      <c r="X47" s="20"/>
      <c r="Y47" s="20"/>
      <c r="Z47" s="20"/>
      <c r="AA47" s="20"/>
      <c r="AB47" s="20"/>
      <c r="AC47" s="20"/>
      <c r="AD47" s="20"/>
    </row>
    <row r="48" spans="1:30" ht="17.25" customHeight="1" x14ac:dyDescent="0.25">
      <c r="A48" s="13">
        <v>18</v>
      </c>
      <c r="B48" s="79"/>
      <c r="C48" s="79"/>
      <c r="D48" s="102" t="str">
        <f>IF(OR(B48="",C48=""),"",Betriebsdaten!$B$18)</f>
        <v/>
      </c>
      <c r="E48" s="80"/>
      <c r="F48" s="81"/>
      <c r="G48" s="82" t="str">
        <f>IF(F48="","",INDEX(Dropdown!C:C,MATCH(F48,Dropdown!B:B,0)))</f>
        <v/>
      </c>
      <c r="H48" s="79"/>
      <c r="I48" s="13" t="str">
        <f t="shared" si="3"/>
        <v/>
      </c>
      <c r="J48" s="83"/>
      <c r="K48" s="29" t="str">
        <f>IF(H48="","",INDEX(Stoffe!$D:$D,MATCH('Bezug 6'!H48,Stoffe!$B:$B,0)))</f>
        <v/>
      </c>
      <c r="L48" s="30" t="str">
        <f>IF(H48="","",INDEX(Stoffe!$C:$C,MATCH('Bezug 6'!H48,Stoffe!$B:$B,0)))</f>
        <v/>
      </c>
      <c r="M48" s="29" t="str">
        <f>IF(H48="","",INDEX(Stoffe!$G:$G,MATCH('Bezug 6'!H48,Stoffe!$B:$B,0)))</f>
        <v/>
      </c>
      <c r="N48" s="30" t="str">
        <f>IF(H48="","",INDEX(Stoffe!$C:$C,MATCH('Bezug 6'!H48,Stoffe!$B:$B,0)))</f>
        <v/>
      </c>
      <c r="O48" s="33" t="str">
        <f t="shared" si="4"/>
        <v/>
      </c>
      <c r="P48" s="34" t="str">
        <f t="shared" si="5"/>
        <v/>
      </c>
      <c r="Q48" s="20"/>
      <c r="R48" s="20"/>
      <c r="S48" s="20"/>
      <c r="T48" s="20"/>
      <c r="U48" s="20"/>
      <c r="V48" s="20"/>
      <c r="W48" s="20"/>
      <c r="X48" s="20"/>
      <c r="Y48" s="20"/>
      <c r="Z48" s="20"/>
      <c r="AA48" s="20"/>
      <c r="AB48" s="20"/>
      <c r="AC48" s="20"/>
      <c r="AD48" s="20"/>
    </row>
    <row r="49" spans="1:30" ht="17.25" customHeight="1" x14ac:dyDescent="0.25">
      <c r="A49" s="13">
        <v>19</v>
      </c>
      <c r="B49" s="79"/>
      <c r="C49" s="79"/>
      <c r="D49" s="102" t="str">
        <f>IF(OR(B49="",C49=""),"",Betriebsdaten!$B$18)</f>
        <v/>
      </c>
      <c r="E49" s="80"/>
      <c r="F49" s="81"/>
      <c r="G49" s="82" t="str">
        <f>IF(F49="","",INDEX(Dropdown!C:C,MATCH(F49,Dropdown!B:B,0)))</f>
        <v/>
      </c>
      <c r="H49" s="79"/>
      <c r="I49" s="13" t="str">
        <f t="shared" si="3"/>
        <v/>
      </c>
      <c r="J49" s="83"/>
      <c r="K49" s="29" t="str">
        <f>IF(H49="","",INDEX(Stoffe!$D:$D,MATCH('Bezug 6'!H49,Stoffe!$B:$B,0)))</f>
        <v/>
      </c>
      <c r="L49" s="30" t="str">
        <f>IF(H49="","",INDEX(Stoffe!$C:$C,MATCH('Bezug 6'!H49,Stoffe!$B:$B,0)))</f>
        <v/>
      </c>
      <c r="M49" s="29" t="str">
        <f>IF(H49="","",INDEX(Stoffe!$G:$G,MATCH('Bezug 6'!H49,Stoffe!$B:$B,0)))</f>
        <v/>
      </c>
      <c r="N49" s="30" t="str">
        <f>IF(H49="","",INDEX(Stoffe!$C:$C,MATCH('Bezug 6'!H49,Stoffe!$B:$B,0)))</f>
        <v/>
      </c>
      <c r="O49" s="33" t="str">
        <f t="shared" si="4"/>
        <v/>
      </c>
      <c r="P49" s="34" t="str">
        <f t="shared" si="5"/>
        <v/>
      </c>
      <c r="Q49" s="20"/>
      <c r="R49" s="20"/>
      <c r="S49" s="20"/>
      <c r="T49" s="20"/>
      <c r="U49" s="20"/>
      <c r="V49" s="20"/>
      <c r="W49" s="20"/>
      <c r="X49" s="20"/>
      <c r="Y49" s="20"/>
      <c r="Z49" s="20"/>
      <c r="AA49" s="20"/>
      <c r="AB49" s="20"/>
      <c r="AC49" s="20"/>
      <c r="AD49" s="20"/>
    </row>
    <row r="50" spans="1:30" ht="17.25" customHeight="1" x14ac:dyDescent="0.25">
      <c r="A50" s="13">
        <v>20</v>
      </c>
      <c r="B50" s="79"/>
      <c r="C50" s="79"/>
      <c r="D50" s="102" t="str">
        <f>IF(OR(B50="",C50=""),"",Betriebsdaten!$B$18)</f>
        <v/>
      </c>
      <c r="E50" s="80"/>
      <c r="F50" s="81"/>
      <c r="G50" s="82"/>
      <c r="H50" s="79"/>
      <c r="I50" s="13" t="str">
        <f t="shared" si="3"/>
        <v/>
      </c>
      <c r="J50" s="83"/>
      <c r="K50" s="29" t="str">
        <f>IF(H50="","",INDEX(Stoffe!$D:$D,MATCH('Bezug 6'!H50,Stoffe!$B:$B,0)))</f>
        <v/>
      </c>
      <c r="L50" s="30" t="str">
        <f>IF(H50="","",INDEX(Stoffe!$C:$C,MATCH('Bezug 6'!H50,Stoffe!$B:$B,0)))</f>
        <v/>
      </c>
      <c r="M50" s="29" t="str">
        <f>IF(H50="","",INDEX(Stoffe!$G:$G,MATCH('Bezug 6'!H50,Stoffe!$B:$B,0)))</f>
        <v/>
      </c>
      <c r="N50" s="30" t="str">
        <f>IF(H50="","",INDEX(Stoffe!$C:$C,MATCH('Bezug 6'!H50,Stoffe!$B:$B,0)))</f>
        <v/>
      </c>
      <c r="O50" s="33" t="str">
        <f t="shared" si="4"/>
        <v/>
      </c>
      <c r="P50" s="34" t="str">
        <f t="shared" si="5"/>
        <v/>
      </c>
      <c r="Q50" s="20"/>
      <c r="R50" s="20"/>
      <c r="S50" s="20"/>
      <c r="T50" s="20"/>
      <c r="U50" s="20"/>
      <c r="V50" s="20"/>
      <c r="W50" s="20"/>
      <c r="X50" s="20"/>
      <c r="Y50" s="20"/>
      <c r="Z50" s="20"/>
      <c r="AA50" s="20"/>
      <c r="AB50" s="20"/>
      <c r="AC50" s="20"/>
      <c r="AD50" s="20"/>
    </row>
    <row r="51" spans="1:30" ht="18" customHeight="1" x14ac:dyDescent="0.25">
      <c r="A51" s="140" t="s">
        <v>80</v>
      </c>
      <c r="B51" s="141"/>
      <c r="C51" s="141"/>
      <c r="D51" s="141"/>
      <c r="E51" s="141"/>
      <c r="F51" s="141"/>
      <c r="G51" s="141"/>
      <c r="H51" s="141"/>
      <c r="I51" s="141"/>
      <c r="J51" s="141"/>
      <c r="K51" s="141"/>
      <c r="L51" s="141"/>
      <c r="M51" s="141"/>
      <c r="N51" s="142"/>
      <c r="O51" s="15">
        <f>SUM(O31:O50)</f>
        <v>0</v>
      </c>
      <c r="P51" s="15">
        <f>SUM(P31:P50)</f>
        <v>0</v>
      </c>
      <c r="Q51" s="20"/>
      <c r="R51" s="20"/>
      <c r="S51" s="20"/>
      <c r="T51" s="20"/>
      <c r="U51" s="20"/>
      <c r="V51" s="20"/>
      <c r="W51" s="20"/>
      <c r="X51" s="20"/>
      <c r="Y51" s="20"/>
      <c r="Z51" s="20"/>
      <c r="AA51" s="20"/>
      <c r="AB51" s="20"/>
      <c r="AC51" s="20"/>
      <c r="AD51" s="20"/>
    </row>
    <row r="52" spans="1:30" x14ac:dyDescent="0.25">
      <c r="A52" s="20"/>
      <c r="B52" s="20"/>
      <c r="C52" s="20"/>
      <c r="D52" s="104"/>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20"/>
      <c r="B53" s="20"/>
      <c r="C53" s="20"/>
      <c r="D53" s="10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x14ac:dyDescent="0.25">
      <c r="A54" s="20"/>
      <c r="B54" s="20"/>
      <c r="C54" s="20"/>
      <c r="D54" s="104"/>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20"/>
      <c r="B55" s="20"/>
      <c r="C55" s="20"/>
      <c r="D55" s="10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row>
    <row r="56" spans="1:30" x14ac:dyDescent="0.25">
      <c r="A56" s="20"/>
      <c r="B56" s="20"/>
      <c r="C56" s="20"/>
      <c r="D56" s="104"/>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x14ac:dyDescent="0.25">
      <c r="A57" s="20"/>
      <c r="B57" s="20"/>
      <c r="C57" s="20"/>
      <c r="D57" s="104"/>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20"/>
      <c r="B58" s="20"/>
      <c r="C58" s="20"/>
      <c r="D58" s="104"/>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20"/>
      <c r="B59" s="20"/>
      <c r="C59" s="20"/>
      <c r="D59" s="104"/>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1:30" x14ac:dyDescent="0.25">
      <c r="A60" s="20"/>
      <c r="B60" s="20"/>
      <c r="C60" s="20"/>
      <c r="D60" s="104"/>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20"/>
      <c r="B61" s="20"/>
      <c r="C61" s="20"/>
      <c r="D61" s="104"/>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x14ac:dyDescent="0.25">
      <c r="A62" s="20"/>
      <c r="B62" s="20"/>
      <c r="C62" s="20"/>
      <c r="D62" s="104"/>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0" x14ac:dyDescent="0.25">
      <c r="A63" s="20"/>
      <c r="B63" s="20"/>
      <c r="C63" s="20"/>
      <c r="D63" s="104"/>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row>
    <row r="64" spans="1:30" x14ac:dyDescent="0.25">
      <c r="A64" s="20"/>
      <c r="B64" s="20"/>
      <c r="C64" s="20"/>
      <c r="D64" s="10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20"/>
      <c r="B65" s="20"/>
      <c r="C65" s="20"/>
      <c r="D65" s="104"/>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1:30" x14ac:dyDescent="0.25">
      <c r="A66" s="20"/>
      <c r="B66" s="20"/>
      <c r="C66" s="20"/>
      <c r="D66" s="104"/>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x14ac:dyDescent="0.25">
      <c r="A67" s="20"/>
      <c r="B67" s="20"/>
      <c r="C67" s="20"/>
      <c r="D67" s="10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row r="68" spans="1:30" x14ac:dyDescent="0.25">
      <c r="A68" s="20"/>
      <c r="B68" s="20"/>
      <c r="C68" s="20"/>
      <c r="D68" s="104"/>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20"/>
      <c r="B69" s="20"/>
      <c r="C69" s="20"/>
      <c r="D69" s="104"/>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row>
    <row r="70" spans="1:30" x14ac:dyDescent="0.25">
      <c r="A70" s="20"/>
      <c r="B70" s="20"/>
      <c r="C70" s="20"/>
      <c r="D70" s="104"/>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row>
    <row r="71" spans="1:30" x14ac:dyDescent="0.25">
      <c r="A71" s="20"/>
      <c r="B71" s="20"/>
      <c r="C71" s="20"/>
      <c r="D71" s="104"/>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20"/>
      <c r="B72" s="20"/>
      <c r="C72" s="20"/>
      <c r="D72" s="10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row>
    <row r="73" spans="1:30" x14ac:dyDescent="0.25">
      <c r="A73" s="20"/>
      <c r="B73" s="20"/>
      <c r="C73" s="20"/>
      <c r="D73" s="10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row>
    <row r="74" spans="1:30" x14ac:dyDescent="0.25">
      <c r="A74" s="20"/>
      <c r="B74" s="20"/>
      <c r="C74" s="20"/>
      <c r="D74" s="104"/>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row>
    <row r="75" spans="1:30" x14ac:dyDescent="0.25">
      <c r="A75" s="20"/>
      <c r="B75" s="20"/>
      <c r="C75" s="20"/>
      <c r="D75" s="104"/>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20"/>
      <c r="B76" s="20"/>
      <c r="C76" s="20"/>
      <c r="D76" s="104"/>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x14ac:dyDescent="0.25">
      <c r="A77" s="20"/>
      <c r="B77" s="20"/>
      <c r="C77" s="20"/>
      <c r="D77" s="104"/>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row>
    <row r="78" spans="1:30" x14ac:dyDescent="0.25">
      <c r="A78" s="20"/>
      <c r="B78" s="20"/>
      <c r="C78" s="20"/>
      <c r="D78" s="104"/>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0" x14ac:dyDescent="0.25">
      <c r="A79" s="20"/>
      <c r="B79" s="20"/>
      <c r="C79" s="20"/>
      <c r="D79" s="104"/>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row>
  </sheetData>
  <sheetProtection algorithmName="SHA-512" hashValue="wx8+qqJX+O7RqQn2H9tXxiraWi5lFZwFq5TP1tl+JyX9ZDeI8X/ybt1Ke4r82rreDHYTAT9Y/Mi6d/UsJFgVaQ==" saltValue="Hsvba6E5yPI+euWIqnPv4A==" spinCount="100000" sheet="1" objects="1" scenarios="1" selectLockedCells="1"/>
  <mergeCells count="30">
    <mergeCell ref="E29:E30"/>
    <mergeCell ref="G29:G30"/>
    <mergeCell ref="A1:P1"/>
    <mergeCell ref="A2:P2"/>
    <mergeCell ref="A3:A4"/>
    <mergeCell ref="F3:F4"/>
    <mergeCell ref="H3:H4"/>
    <mergeCell ref="I3:J3"/>
    <mergeCell ref="K3:L3"/>
    <mergeCell ref="M3:N3"/>
    <mergeCell ref="I4:J4"/>
    <mergeCell ref="B3:D3"/>
    <mergeCell ref="E3:E4"/>
    <mergeCell ref="G3:G4"/>
    <mergeCell ref="A51:N51"/>
    <mergeCell ref="K4:L4"/>
    <mergeCell ref="M4:N4"/>
    <mergeCell ref="A25:N25"/>
    <mergeCell ref="A27:P27"/>
    <mergeCell ref="A28:P28"/>
    <mergeCell ref="A29:A30"/>
    <mergeCell ref="F29:F30"/>
    <mergeCell ref="H29:H30"/>
    <mergeCell ref="I29:J29"/>
    <mergeCell ref="B29:D29"/>
    <mergeCell ref="K29:L29"/>
    <mergeCell ref="M29:N29"/>
    <mergeCell ref="I30:J30"/>
    <mergeCell ref="K30:L30"/>
    <mergeCell ref="M30:N30"/>
  </mergeCells>
  <dataValidations count="2">
    <dataValidation allowBlank="1" showInputMessage="1" showErrorMessage="1" prompt="Bitte Produkt-Mengen angeben!" sqref="J31:J50" xr:uid="{00000000-0002-0000-0800-000000000000}"/>
    <dataValidation allowBlank="1" showInputMessage="1" showErrorMessage="1" prompt="Bitte Produkt-Mengen oder bei Leguminosen-begrünung Fläche in Hektar angeben!" sqref="J5:J24" xr:uid="{00000000-0002-0000-0800-000001000000}"/>
  </dataValidations>
  <pageMargins left="0.7" right="0.7" top="0.78740157499999996" bottom="0.78740157499999996" header="0.3" footer="0.3"/>
  <pageSetup paperSize="9" scale="43" orientation="landscape" horizontalDpi="360" verticalDpi="360" r:id="rId1"/>
  <drawing r:id="rId2"/>
  <extLst>
    <ext xmlns:x14="http://schemas.microsoft.com/office/spreadsheetml/2009/9/main" uri="{CCE6A557-97BC-4b89-ADB6-D9C93CAAB3DF}">
      <x14:dataValidations xmlns:xm="http://schemas.microsoft.com/office/excel/2006/main" count="47">
        <x14:dataValidation type="list" allowBlank="1" showInputMessage="1" showErrorMessage="1" prompt="Monat der Nährstoff-abfuhr!" xr:uid="{00000000-0002-0000-0800-000002000000}">
          <x14:formula1>
            <xm:f>Dropdown!$E$1:$E$13</xm:f>
          </x14:formula1>
          <xm:sqref>C31:C50</xm:sqref>
        </x14:dataValidation>
        <x14:dataValidation type="list" allowBlank="1" showInputMessage="1" showErrorMessage="1" prompt="Tag der Nährstoff-abfuhr!" xr:uid="{00000000-0002-0000-0800-000003000000}">
          <x14:formula1>
            <xm:f>Dropdown!$D$1:$D$32</xm:f>
          </x14:formula1>
          <xm:sqref>B31:B50</xm:sqref>
        </x14:dataValidation>
        <x14:dataValidation type="list" allowBlank="1" showInputMessage="1" showErrorMessage="1" prompt="Monat der Nährstoff-zufuhr!" xr:uid="{00000000-0002-0000-0800-000004000000}">
          <x14:formula1>
            <xm:f>Dropdown!$E$1:$E$13</xm:f>
          </x14:formula1>
          <xm:sqref>C5:C24</xm:sqref>
        </x14:dataValidation>
        <x14:dataValidation type="list" allowBlank="1" showInputMessage="1" showErrorMessage="1" prompt="Tag der Nährstoff-zufuhr!" xr:uid="{00000000-0002-0000-0800-000005000000}">
          <x14:formula1>
            <xm:f>Dropdown!$D$1:$D$32</xm:f>
          </x14:formula1>
          <xm:sqref>B5:B24</xm:sqref>
        </x14:dataValidation>
        <x14:dataValidation type="list" allowBlank="1" showInputMessage="1" showErrorMessage="1" prompt="Bitte Stoffgruppe auswählen!" xr:uid="{00000000-0002-0000-0800-00002E000000}">
          <x14:formula1>
            <xm:f>Dropdown!$B$1:$B$10</xm:f>
          </x14:formula1>
          <xm:sqref>F5:F24</xm:sqref>
        </x14:dataValidation>
        <x14:dataValidation type="list" allowBlank="1" showInputMessage="1" showErrorMessage="1" prompt="Bitte Angaben zur Ermittlung der Nährstoffwerte machen!_x000a_" xr:uid="{00000000-0002-0000-0800-00002F000000}">
          <x14:formula1>
            <xm:f>Dropdown!$F$1:$F$3</xm:f>
          </x14:formula1>
          <xm:sqref>E5:E24 E31:E50</xm:sqref>
        </x14:dataValidation>
        <x14:dataValidation type="list" allowBlank="1" showInputMessage="1" showErrorMessage="1" prompt="Bitte Stoffgruppe auswählen!" xr:uid="{E7DDA271-42EE-4549-BAE8-842FB9B39928}">
          <x14:formula1>
            <xm:f>Dropdown!$G$1:$G$9</xm:f>
          </x14:formula1>
          <xm:sqref>F31:F50</xm:sqref>
        </x14:dataValidation>
        <x14:dataValidation type="list" allowBlank="1" showInputMessage="1" showErrorMessage="1" prompt="Zuerst Stoffgruppe dann zutreffende Nährstoff-_x000a_abfuhr auswählen!" xr:uid="{00000000-0002-0000-0800-000006000000}">
          <x14:formula1>
            <xm:f>IF(G50=1,Stoffe!B2:B11,IF(G50=2,Stoffe!B12:B42,IF(G50=3,Stoffe!B43:B60,IF(G50=4,Stoffe!B61:B87,IF(G50=5,Stoffe!B88:B92,IF(G50=6,Stoffe!B93:B97,IF(G50=7,Stoffe!B98:B102,IF(G50=8,Stoffe!B103:B128,IF(G50=9,Stoffe!B129:B138,"")))))))))</xm:f>
          </x14:formula1>
          <xm:sqref>H50</xm:sqref>
        </x14:dataValidation>
        <x14:dataValidation type="list" allowBlank="1" showInputMessage="1" showErrorMessage="1" prompt="Zuerst Stoffgruppe dann zutreffende Nährstoff-_x000a_abfuhr auswählen!" xr:uid="{00000000-0002-0000-0800-000007000000}">
          <x14:formula1>
            <xm:f>IF(G49=1,Stoffe!B2:B11,IF(G49=2,Stoffe!B12:B42,IF(G49=3,Stoffe!B43:B60,IF(G49=4,Stoffe!B61:B87,IF(G49=5,Stoffe!B88:B92,IF(G49=6,Stoffe!B93:B97,IF(G49=7,Stoffe!B98:B102,IF(G49=8,Stoffe!B103:B128,IF(G49=9,Stoffe!B129:B138,"")))))))))</xm:f>
          </x14:formula1>
          <xm:sqref>H49</xm:sqref>
        </x14:dataValidation>
        <x14:dataValidation type="list" allowBlank="1" showInputMessage="1" showErrorMessage="1" prompt="Zuerst Stoffgruppe dann zutreffende Nährstoff-_x000a_abfuhr auswählen!" xr:uid="{00000000-0002-0000-0800-000008000000}">
          <x14:formula1>
            <xm:f>IF(G48=1,Stoffe!B2:B11,IF(G48=2,Stoffe!B12:B42,IF(G48=3,Stoffe!B43:B60,IF(G48=4,Stoffe!B61:B87,IF(G48=5,Stoffe!B88:B92,IF(G48=6,Stoffe!B93:B97,IF(G48=7,Stoffe!B98:B102,IF(G48=8,Stoffe!B103:B128,IF(G48=9,Stoffe!B129:B138,"")))))))))</xm:f>
          </x14:formula1>
          <xm:sqref>H48</xm:sqref>
        </x14:dataValidation>
        <x14:dataValidation type="list" allowBlank="1" showInputMessage="1" showErrorMessage="1" prompt="Zuerst Stoffgruppe dann zutreffende Nährstoff-_x000a_abfuhr auswählen!" xr:uid="{00000000-0002-0000-0800-000009000000}">
          <x14:formula1>
            <xm:f>IF(G47=1,Stoffe!B2:B11,IF(G47=2,Stoffe!B12:B42,IF(G47=3,Stoffe!B43:B60,IF(G47=4,Stoffe!B61:B87,IF(G47=5,Stoffe!B88:B92,IF(G47=6,Stoffe!B93:B97,IF(G47=7,Stoffe!B98:B102,IF(G47=8,Stoffe!B103:B128,IF(G47=9,Stoffe!B129:B138,"")))))))))</xm:f>
          </x14:formula1>
          <xm:sqref>H47</xm:sqref>
        </x14:dataValidation>
        <x14:dataValidation type="list" allowBlank="1" showInputMessage="1" showErrorMessage="1" prompt="Zuerst Stoffgruppe dann zutreffende Nährstoff-_x000a_abfuhr auswählen!" xr:uid="{00000000-0002-0000-0800-00000A000000}">
          <x14:formula1>
            <xm:f>IF(G46=1,Stoffe!B2:B11,IF(G46=2,Stoffe!B12:B42,IF(G46=3,Stoffe!B43:B60,IF(G46=4,Stoffe!B61:B87,IF(G46=5,Stoffe!B88:B92,IF(G46=6,Stoffe!B93:B97,IF(G46=7,Stoffe!B98:B102,IF(G46=8,Stoffe!B103:B128,IF(G46=9,Stoffe!B129:B138,"")))))))))</xm:f>
          </x14:formula1>
          <xm:sqref>H46</xm:sqref>
        </x14:dataValidation>
        <x14:dataValidation type="list" allowBlank="1" showInputMessage="1" showErrorMessage="1" prompt="Zuerst Stoffgruppe dann zutreffende Nährstoff-_x000a_abfuhr auswählen!" xr:uid="{00000000-0002-0000-0800-00000B000000}">
          <x14:formula1>
            <xm:f>IF(G45=1,Stoffe!B2:B11,IF(G45=2,Stoffe!B12:B42,IF(G45=3,Stoffe!B43:B60,IF(G45=4,Stoffe!B61:B87,IF(G45=5,Stoffe!B88:B92,IF(G45=6,Stoffe!B93:B97,IF(G45=7,Stoffe!B98:B102,IF(G45=8,Stoffe!B103:B128,IF(G45=9,Stoffe!B129:B138,"")))))))))</xm:f>
          </x14:formula1>
          <xm:sqref>H45</xm:sqref>
        </x14:dataValidation>
        <x14:dataValidation type="list" allowBlank="1" showInputMessage="1" showErrorMessage="1" prompt="Zuerst Stoffgruppe dann zutreffende Nährstoff-_x000a_abfuhr auswählen!" xr:uid="{00000000-0002-0000-0800-00000C000000}">
          <x14:formula1>
            <xm:f>IF(G44=1,Stoffe!B2:B11,IF(G44=2,Stoffe!B12:B42,IF(G44=3,Stoffe!B43:B60,IF(G44=4,Stoffe!B61:B87,IF(G44=5,Stoffe!B88:B92,IF(G44=6,Stoffe!B93:B97,IF(G44=7,Stoffe!B98:B102,IF(G44=8,Stoffe!B103:B128,IF(G44=9,Stoffe!B129:B138,"")))))))))</xm:f>
          </x14:formula1>
          <xm:sqref>H44</xm:sqref>
        </x14:dataValidation>
        <x14:dataValidation type="list" allowBlank="1" showInputMessage="1" showErrorMessage="1" prompt="Zuerst Stoffgruppe dann zutreffende Nährstoff-_x000a_abfuhr auswählen!" xr:uid="{00000000-0002-0000-0800-00000D000000}">
          <x14:formula1>
            <xm:f>IF(G43=1,Stoffe!B2:B11,IF(G43=2,Stoffe!B12:B42,IF(G43=3,Stoffe!B43:B60,IF(G43=4,Stoffe!B61:B87,IF(G43=5,Stoffe!B88:B92,IF(G43=6,Stoffe!B93:B97,IF(G43=7,Stoffe!B98:B102,IF(G43=8,Stoffe!B103:B128,IF(G43=9,Stoffe!B129:B138,"")))))))))</xm:f>
          </x14:formula1>
          <xm:sqref>H43</xm:sqref>
        </x14:dataValidation>
        <x14:dataValidation type="list" allowBlank="1" showInputMessage="1" showErrorMessage="1" prompt="Zuerst Stoffgruppe dann zutreffende Nährstoff-_x000a_abfuhr auswählen!" xr:uid="{00000000-0002-0000-0800-00000E000000}">
          <x14:formula1>
            <xm:f>IF(G42=1,Stoffe!B2:B11,IF(G42=2,Stoffe!B12:B42,IF(G42=3,Stoffe!B43:B60,IF(G42=4,Stoffe!B61:B87,IF(G42=5,Stoffe!B88:B92,IF(G42=6,Stoffe!B93:B97,IF(G42=7,Stoffe!B98:B102,IF(G42=8,Stoffe!B103:B128,IF(G42=9,Stoffe!B129:B138,"")))))))))</xm:f>
          </x14:formula1>
          <xm:sqref>H42</xm:sqref>
        </x14:dataValidation>
        <x14:dataValidation type="list" allowBlank="1" showInputMessage="1" showErrorMessage="1" prompt="Zuerst Stoffgruppe dann zutreffende Nährstoff-_x000a_abfuhr auswählen!" xr:uid="{00000000-0002-0000-0800-00000F000000}">
          <x14:formula1>
            <xm:f>IF(G41=1,Stoffe!B2:B11,IF(G41=2,Stoffe!B12:B42,IF(G41=3,Stoffe!B43:B60,IF(G41=4,Stoffe!B61:B87,IF(G41=5,Stoffe!B88:B92,IF(G41=6,Stoffe!B93:B97,IF(G41=7,Stoffe!B98:B102,IF(G41=8,Stoffe!B103:B128,IF(G41=9,Stoffe!B129:B138,"")))))))))</xm:f>
          </x14:formula1>
          <xm:sqref>H41</xm:sqref>
        </x14:dataValidation>
        <x14:dataValidation type="list" allowBlank="1" showInputMessage="1" showErrorMessage="1" prompt="Zuerst Stoffgruppe dann zutreffende Nährstoff-_x000a_abfuhr auswählen!" xr:uid="{00000000-0002-0000-0800-000010000000}">
          <x14:formula1>
            <xm:f>IF(G40=1,Stoffe!B2:B11,IF(G40=2,Stoffe!B12:B42,IF(G40=3,Stoffe!B43:B60,IF(G40=4,Stoffe!B61:B87,IF(G40=5,Stoffe!B88:B92,IF(G40=6,Stoffe!B93:B97,IF(G40=7,Stoffe!B98:B102,IF(G40=8,Stoffe!B103:B128,IF(G40=9,Stoffe!B129:B138,"")))))))))</xm:f>
          </x14:formula1>
          <xm:sqref>H40</xm:sqref>
        </x14:dataValidation>
        <x14:dataValidation type="list" allowBlank="1" showInputMessage="1" showErrorMessage="1" prompt="Zuerst Stoffgruppe dann zutreffende Nährstoff-_x000a_abfuhr auswählen!" xr:uid="{00000000-0002-0000-0800-000011000000}">
          <x14:formula1>
            <xm:f>IF(G39=1,Stoffe!B2:B11,IF(G39=2,Stoffe!B12:B42,IF(G39=3,Stoffe!B43:B60,IF(G39=4,Stoffe!B61:B87,IF(G39=5,Stoffe!B88:B92,IF(G39=6,Stoffe!B93:B97,IF(G39=7,Stoffe!B98:B102,IF(G39=8,Stoffe!B103:B128,IF(G39=9,Stoffe!B129:B138,"")))))))))</xm:f>
          </x14:formula1>
          <xm:sqref>H39</xm:sqref>
        </x14:dataValidation>
        <x14:dataValidation type="list" allowBlank="1" showInputMessage="1" showErrorMessage="1" prompt="Zuerst Stoffgruppe dann zutreffende Nährstoff-_x000a_abfuhr auswählen!" xr:uid="{00000000-0002-0000-0800-000012000000}">
          <x14:formula1>
            <xm:f>IF(G38=1,Stoffe!B2:B11,IF(G38=2,Stoffe!B12:B42,IF(G38=3,Stoffe!B43:B60,IF(G38=4,Stoffe!B61:B87,IF(G38=5,Stoffe!B88:B92,IF(G38=6,Stoffe!B93:B97,IF(G38=7,Stoffe!B98:B102,IF(G38=8,Stoffe!B103:B128,IF(G38=9,Stoffe!B129:B138,"")))))))))</xm:f>
          </x14:formula1>
          <xm:sqref>H38</xm:sqref>
        </x14:dataValidation>
        <x14:dataValidation type="list" allowBlank="1" showInputMessage="1" showErrorMessage="1" prompt="Zuerst Stoffgruppe dann zutreffende Nährstoff-_x000a_abfuhr auswählen!" xr:uid="{00000000-0002-0000-0800-000013000000}">
          <x14:formula1>
            <xm:f>IF(G37=1,Stoffe!B2:B11,IF(G37=2,Stoffe!B12:B42,IF(G37=3,Stoffe!B43:B60,IF(G37=4,Stoffe!B61:B87,IF(G37=5,Stoffe!B88:B92,IF(G37=6,Stoffe!B93:B97,IF(G37=7,Stoffe!B98:B102,IF(G37=8,Stoffe!B103:B128,IF(G37=9,Stoffe!B129:B138,"")))))))))</xm:f>
          </x14:formula1>
          <xm:sqref>H37</xm:sqref>
        </x14:dataValidation>
        <x14:dataValidation type="list" allowBlank="1" showInputMessage="1" showErrorMessage="1" prompt="Zuerst Stoffgruppe dann zutreffende Nährstoff-_x000a_abfuhr auswählen!" xr:uid="{00000000-0002-0000-0800-000014000000}">
          <x14:formula1>
            <xm:f>IF(G36=1,Stoffe!B2:B11,IF(G36=2,Stoffe!B12:B42,IF(G36=3,Stoffe!B43:B60,IF(G36=4,Stoffe!B61:B87,IF(G36=5,Stoffe!B88:B92,IF(G36=6,Stoffe!B93:B97,IF(G36=7,Stoffe!B98:B102,IF(G36=8,Stoffe!B103:B128,IF(G36=9,Stoffe!B129:B138,"")))))))))</xm:f>
          </x14:formula1>
          <xm:sqref>H36</xm:sqref>
        </x14:dataValidation>
        <x14:dataValidation type="list" allowBlank="1" showInputMessage="1" showErrorMessage="1" prompt="Zuerst Stoffgruppe dann zutreffende Nährstoff-_x000a_abfuhr auswählen!" xr:uid="{00000000-0002-0000-0800-000015000000}">
          <x14:formula1>
            <xm:f>IF(G35=1,Stoffe!B2:B11,IF(G35=2,Stoffe!B12:B42,IF(G35=3,Stoffe!B43:B60,IF(G35=4,Stoffe!B61:B87,IF(G35=5,Stoffe!B88:B92,IF(G35=6,Stoffe!B93:B97,IF(G35=7,Stoffe!B98:B102,IF(G35=8,Stoffe!B103:B128,IF(G35=9,Stoffe!B129:B138,"")))))))))</xm:f>
          </x14:formula1>
          <xm:sqref>H35</xm:sqref>
        </x14:dataValidation>
        <x14:dataValidation type="list" allowBlank="1" showInputMessage="1" showErrorMessage="1" prompt="Zuerst Stoffgruppe dann zutreffende Nährstoff-_x000a_abfuhr auswählen!" xr:uid="{00000000-0002-0000-0800-000016000000}">
          <x14:formula1>
            <xm:f>IF(G34=1,Stoffe!B2:B11,IF(G34=2,Stoffe!B12:B42,IF(G34=3,Stoffe!B43:B60,IF(G34=4,Stoffe!B61:B87,IF(G34=5,Stoffe!B88:B92,IF(G34=6,Stoffe!B93:B97,IF(G34=7,Stoffe!B98:B102,IF(G34=8,Stoffe!B103:B128,IF(G34=9,Stoffe!B129:B138,"")))))))))</xm:f>
          </x14:formula1>
          <xm:sqref>H34</xm:sqref>
        </x14:dataValidation>
        <x14:dataValidation type="list" allowBlank="1" showInputMessage="1" showErrorMessage="1" prompt="Zuerst Stoffgruppe dann zutreffende Nährstoff-_x000a_abfuhr auswählen!" xr:uid="{00000000-0002-0000-0800-000017000000}">
          <x14:formula1>
            <xm:f>IF(G33=1,Stoffe!B2:B11,IF(G33=2,Stoffe!B12:B42,IF(G33=3,Stoffe!B43:B60,IF(G33=4,Stoffe!B61:B87,IF(G33=5,Stoffe!B88:B92,IF(G33=6,Stoffe!B93:B97,IF(G33=7,Stoffe!B98:B102,IF(G33=8,Stoffe!B103:B128,IF(G33=9,Stoffe!B129:B138,"")))))))))</xm:f>
          </x14:formula1>
          <xm:sqref>H33</xm:sqref>
        </x14:dataValidation>
        <x14:dataValidation type="list" allowBlank="1" showInputMessage="1" showErrorMessage="1" prompt="Zuerst Stoffgruppe dann zutreffende Nährstoff-_x000a_abfuhr auswählen!" xr:uid="{00000000-0002-0000-0800-000018000000}">
          <x14:formula1>
            <xm:f>IF(G32=1,Stoffe!B2:B11,IF(G32=2,Stoffe!B12:B42,IF(G32=3,Stoffe!B43:B60,IF(G32=4,Stoffe!B61:B87,IF(G32=5,Stoffe!B88:B92,IF(G32=6,Stoffe!B93:B97,IF(G32=7,Stoffe!B98:B102,IF(G32=8,Stoffe!B103:B128,IF(G32=9,Stoffe!B129:B138,"")))))))))</xm:f>
          </x14:formula1>
          <xm:sqref>H32</xm:sqref>
        </x14:dataValidation>
        <x14:dataValidation type="list" allowBlank="1" showInputMessage="1" showErrorMessage="1" prompt="Zuerst Stoffgruppe dann zutreffende Nährstoff-_x000a_abfuhr auswählen!" xr:uid="{00000000-0002-0000-0800-000019000000}">
          <x14:formula1>
            <xm:f>IF(G31=1,Stoffe!B2:B11,IF(G31=2,Stoffe!B12:B42,IF(G31=3,Stoffe!B43:B60,IF(G31=4,Stoffe!B61:B87,IF(G31=5,Stoffe!B88:B92,IF(G31=6,Stoffe!B93:B97,IF(G31=7,Stoffe!B98:B102,IF(G31=8,Stoffe!B103:B128,IF(G31=9,Stoffe!B129:B138,"")))))))))</xm:f>
          </x14:formula1>
          <xm:sqref>H31</xm:sqref>
        </x14:dataValidation>
        <x14:dataValidation type="list" allowBlank="1" showInputMessage="1" showErrorMessage="1" prompt="Zuerst Stoffgruppe dann zutreffende Nährstoff-_x000a_zufuhr auswählen!" xr:uid="{00000000-0002-0000-0800-00001A000000}">
          <x14:formula1>
            <xm:f>IF(G24=1,Stoffe!B2:B11,IF(G24=2,Stoffe!B12:B42,IF(G24=3,Stoffe!B43:B60,IF(G24=4,Stoffe!B61:B87,IF(G24=5,Stoffe!B88:B92,IF(G24=6,Stoffe!B93:B97,IF(G24=7,Stoffe!B98:B102,IF(G24=8,Stoffe!B103:B128,IF(G24=9,Stoffe!B129:B138,"")))))))))</xm:f>
          </x14:formula1>
          <xm:sqref>H24</xm:sqref>
        </x14:dataValidation>
        <x14:dataValidation type="list" allowBlank="1" showInputMessage="1" showErrorMessage="1" prompt="Zuerst Stoffgruppe dann zutreffende Nährstoff-_x000a_zufuhr auswählen!" xr:uid="{00000000-0002-0000-0800-00001B000000}">
          <x14:formula1>
            <xm:f>IF(G23=1,Stoffe!B2:B11,IF(G23=2,Stoffe!B12:B42,IF(G23=3,Stoffe!B43:B60,IF(G23=4,Stoffe!B61:B87,IF(G23=5,Stoffe!B88:B92,IF(G23=6,Stoffe!B93:B97,IF(G23=7,Stoffe!B98:B102,IF(G23=8,Stoffe!B103:B128,IF(G23=9,Stoffe!B129:B138,"")))))))))</xm:f>
          </x14:formula1>
          <xm:sqref>H23</xm:sqref>
        </x14:dataValidation>
        <x14:dataValidation type="list" allowBlank="1" showInputMessage="1" showErrorMessage="1" prompt="Zuerst Stoffgruppe dann zutreffende Nährstoff-_x000a_zufuhr auswählen!" xr:uid="{00000000-0002-0000-0800-00001C000000}">
          <x14:formula1>
            <xm:f>IF(G22=1,Stoffe!B2:B11,IF(G22=2,Stoffe!B12:B42,IF(G22=3,Stoffe!B43:B60,IF(G22=4,Stoffe!B61:B87,IF(G22=5,Stoffe!B88:B92,IF(G22=6,Stoffe!B93:B97,IF(G22=7,Stoffe!B98:B102,IF(G22=8,Stoffe!B103:B128,IF(G22=9,Stoffe!B129:B138,"")))))))))</xm:f>
          </x14:formula1>
          <xm:sqref>H22</xm:sqref>
        </x14:dataValidation>
        <x14:dataValidation type="list" allowBlank="1" showInputMessage="1" showErrorMessage="1" prompt="Zuerst Stoffgruppe dann zutreffende Nährstoff-_x000a_zufuhr auswählen!" xr:uid="{00000000-0002-0000-0800-00001D000000}">
          <x14:formula1>
            <xm:f>IF(G21=1,Stoffe!B2:B11,IF(G21=2,Stoffe!B12:B42,IF(G21=3,Stoffe!B43:B60,IF(G21=4,Stoffe!B61:B87,IF(G21=5,Stoffe!B88:B92,IF(G21=6,Stoffe!B93:B97,IF(G21=7,Stoffe!B98:B102,IF(G21=8,Stoffe!B103:B128,IF(G21=9,Stoffe!B129:B138,"")))))))))</xm:f>
          </x14:formula1>
          <xm:sqref>H21</xm:sqref>
        </x14:dataValidation>
        <x14:dataValidation type="list" allowBlank="1" showInputMessage="1" showErrorMessage="1" prompt="Zuerst Stoffgruppe dann zutreffende Nährstoff-_x000a_zufuhr auswählen!" xr:uid="{00000000-0002-0000-0800-00001E000000}">
          <x14:formula1>
            <xm:f>IF(G20=1,Stoffe!B2:B11,IF(G20=2,Stoffe!B12:B42,IF(G20=3,Stoffe!B43:B60,IF(G20=4,Stoffe!B61:B87,IF(G20=5,Stoffe!B88:B92,IF(G20=6,Stoffe!B93:B97,IF(G20=7,Stoffe!B98:B102,IF(G20=8,Stoffe!B103:B128,IF(G20=9,Stoffe!B129:B138,"")))))))))</xm:f>
          </x14:formula1>
          <xm:sqref>H20</xm:sqref>
        </x14:dataValidation>
        <x14:dataValidation type="list" allowBlank="1" showInputMessage="1" showErrorMessage="1" prompt="Zuerst Stoffgruppe dann zutreffende Nährstoff-_x000a_zufuhr auswählen!" xr:uid="{00000000-0002-0000-0800-00001F000000}">
          <x14:formula1>
            <xm:f>IF(G19=1,Stoffe!B2:B11,IF(G19=2,Stoffe!B12:B42,IF(G19=3,Stoffe!B43:B60,IF(G19=4,Stoffe!B61:B87,IF(G19=5,Stoffe!B88:B92,IF(G19=6,Stoffe!B93:B97,IF(G19=7,Stoffe!B98:B102,IF(G19=8,Stoffe!B103:B128,IF(G19=9,Stoffe!B129:B138,"")))))))))</xm:f>
          </x14:formula1>
          <xm:sqref>H19</xm:sqref>
        </x14:dataValidation>
        <x14:dataValidation type="list" allowBlank="1" showInputMessage="1" showErrorMessage="1" prompt="Zuerst Stoffgruppe dann zutreffende Nährstoff-_x000a_zufuhr auswählen!" xr:uid="{00000000-0002-0000-0800-000020000000}">
          <x14:formula1>
            <xm:f>IF(G18=1,Stoffe!B2:B11,IF(G18=2,Stoffe!B12:B42,IF(G18=3,Stoffe!B43:B60,IF(G18=4,Stoffe!B61:B87,IF(G18=5,Stoffe!B88:B92,IF(G18=6,Stoffe!B93:B97,IF(G18=7,Stoffe!B98:B102,IF(G18=8,Stoffe!B103:B128,IF(G18=9,Stoffe!B129:B138,"")))))))))</xm:f>
          </x14:formula1>
          <xm:sqref>H18</xm:sqref>
        </x14:dataValidation>
        <x14:dataValidation type="list" allowBlank="1" showInputMessage="1" showErrorMessage="1" prompt="Zuerst Stoffgruppe dann zutreffende Nährstoff-_x000a_zufuhr auswählen!" xr:uid="{00000000-0002-0000-0800-000021000000}">
          <x14:formula1>
            <xm:f>IF(G17=1,Stoffe!B2:B11,IF(G17=2,Stoffe!B12:B42,IF(G17=3,Stoffe!B43:B60,IF(G17=4,Stoffe!B61:B87,IF(G17=5,Stoffe!B88:B92,IF(G17=6,Stoffe!B93:B97,IF(G17=7,Stoffe!B98:B102,IF(G17=8,Stoffe!B103:B128,IF(G17=9,Stoffe!B129:B138,"")))))))))</xm:f>
          </x14:formula1>
          <xm:sqref>H17</xm:sqref>
        </x14:dataValidation>
        <x14:dataValidation type="list" allowBlank="1" showInputMessage="1" showErrorMessage="1" prompt="Zuerst Stoffgruppe dann zutreffende Nährstoff-_x000a_zufuhr auswählen!" xr:uid="{00000000-0002-0000-0800-000022000000}">
          <x14:formula1>
            <xm:f>IF(G16=1,Stoffe!B2:B11,IF(G16=2,Stoffe!B12:B42,IF(G16=3,Stoffe!B43:B60,IF(G16=4,Stoffe!B61:B87,IF(G16=5,Stoffe!B88:B92,IF(G16=6,Stoffe!B93:B97,IF(G16=7,Stoffe!B98:B102,IF(G16=8,Stoffe!B103:B128,IF(G16=9,Stoffe!B129:B138,"")))))))))</xm:f>
          </x14:formula1>
          <xm:sqref>H16</xm:sqref>
        </x14:dataValidation>
        <x14:dataValidation type="list" allowBlank="1" showInputMessage="1" showErrorMessage="1" prompt="Zuerst Stoffgruppe dann zutreffende Nährstoff-_x000a_zufuhr auswählen!" xr:uid="{00000000-0002-0000-0800-000023000000}">
          <x14:formula1>
            <xm:f>IF(G15=1,Stoffe!B2:B11,IF(G15=2,Stoffe!B12:B42,IF(G15=3,Stoffe!B43:B60,IF(G15=4,Stoffe!B61:B87,IF(G15=5,Stoffe!B88:B92,IF(G15=6,Stoffe!B93:B97,IF(G15=7,Stoffe!B98:B102,IF(G15=8,Stoffe!B103:B128,IF(G15=9,Stoffe!B129:B138,"")))))))))</xm:f>
          </x14:formula1>
          <xm:sqref>H15</xm:sqref>
        </x14:dataValidation>
        <x14:dataValidation type="list" allowBlank="1" showInputMessage="1" showErrorMessage="1" prompt="Zuerst Stoffgruppe dann zutreffende Nährstoff-_x000a_zufuhr auswählen!" xr:uid="{00000000-0002-0000-0800-000024000000}">
          <x14:formula1>
            <xm:f>IF(G14=1,Stoffe!B2:B11,IF(G14=2,Stoffe!B12:B42,IF(G14=3,Stoffe!B43:B60,IF(G14=4,Stoffe!B61:B87,IF(G14=5,Stoffe!B88:B92,IF(G14=6,Stoffe!B93:B97,IF(G14=7,Stoffe!B98:B102,IF(G14=8,Stoffe!B103:B128,IF(G14=9,Stoffe!B129:B138,"")))))))))</xm:f>
          </x14:formula1>
          <xm:sqref>H14</xm:sqref>
        </x14:dataValidation>
        <x14:dataValidation type="list" allowBlank="1" showInputMessage="1" showErrorMessage="1" prompt="Zuerst Stoffgruppe dann zutreffende Nährstoff-_x000a_zufuhr auswählen!" xr:uid="{00000000-0002-0000-0800-000025000000}">
          <x14:formula1>
            <xm:f>IF(G13=1,Stoffe!B2:B11,IF(G13=2,Stoffe!B12:B42,IF(G13=3,Stoffe!B43:B60,IF(G13=4,Stoffe!B61:B87,IF(G13=5,Stoffe!B88:B92,IF(G13=6,Stoffe!B93:B97,IF(G13=7,Stoffe!B98:B102,IF(G13=8,Stoffe!B103:B128,IF(G13=9,Stoffe!B129:B138,"")))))))))</xm:f>
          </x14:formula1>
          <xm:sqref>H13</xm:sqref>
        </x14:dataValidation>
        <x14:dataValidation type="list" allowBlank="1" showInputMessage="1" showErrorMessage="1" prompt="Zuerst Stoffgruppe dann zutreffende Nährstoff-_x000a_zufuhr auswählen!" xr:uid="{00000000-0002-0000-0800-000026000000}">
          <x14:formula1>
            <xm:f>IF(G12=1,Stoffe!B2:B11,IF(G12=2,Stoffe!B12:B42,IF(G12=3,Stoffe!B43:B60,IF(G12=4,Stoffe!B61:B87,IF(G12=5,Stoffe!B88:B92,IF(G12=6,Stoffe!B93:B97,IF(G12=7,Stoffe!B98:B102,IF(G12=8,Stoffe!B103:B128,IF(G12=9,Stoffe!B129:B138,"")))))))))</xm:f>
          </x14:formula1>
          <xm:sqref>H12</xm:sqref>
        </x14:dataValidation>
        <x14:dataValidation type="list" allowBlank="1" showInputMessage="1" showErrorMessage="1" prompt="Zuerst Stoffgruppe dann zutreffende Nährstoff-_x000a_zufuhr auswählen!" xr:uid="{00000000-0002-0000-0800-000027000000}">
          <x14:formula1>
            <xm:f>IF(G11=1,Stoffe!B2:B11,IF(G11=2,Stoffe!B12:B42,IF(G11=3,Stoffe!B43:B60,IF(G11=4,Stoffe!B61:B87,IF(G11=5,Stoffe!B88:B92,IF(G11=6,Stoffe!B93:B97,IF(G11=7,Stoffe!B98:B102,IF(G11=8,Stoffe!B103:B128,IF(G11=9,Stoffe!B129:B138,"")))))))))</xm:f>
          </x14:formula1>
          <xm:sqref>H11</xm:sqref>
        </x14:dataValidation>
        <x14:dataValidation type="list" allowBlank="1" showInputMessage="1" showErrorMessage="1" prompt="Zuerst Stoffgruppe dann zutreffende Nährstoff-_x000a_zufuhr auswählen!" xr:uid="{00000000-0002-0000-0800-000028000000}">
          <x14:formula1>
            <xm:f>IF(G10=1,Stoffe!B2:B11,IF(G10=2,Stoffe!B12:B42,IF(G10=3,Stoffe!B43:B60,IF(G10=4,Stoffe!B61:B87,IF(G10=5,Stoffe!B88:B92,IF(G10=6,Stoffe!B93:B97,IF(G10=7,Stoffe!B98:B102,IF(G10=8,Stoffe!B103:B128,IF(G10=9,Stoffe!B129:B138,"")))))))))</xm:f>
          </x14:formula1>
          <xm:sqref>H10</xm:sqref>
        </x14:dataValidation>
        <x14:dataValidation type="list" allowBlank="1" showInputMessage="1" showErrorMessage="1" prompt="Zuerst Stoffgruppe dann zutreffende Nährstoff-_x000a_zufuhr auswählen!" xr:uid="{00000000-0002-0000-0800-000029000000}">
          <x14:formula1>
            <xm:f>IF(G9=1,Stoffe!B2:B11,IF(G9=2,Stoffe!B12:B42,IF(G9=3,Stoffe!B43:B60,IF(G9=4,Stoffe!B61:B87,IF(G9=5,Stoffe!B88:B92,IF(G9=6,Stoffe!B93:B97,IF(G9=7,Stoffe!B98:B102,IF(G9=8,Stoffe!B103:B128,IF(G9=9,Stoffe!B129:B138,"")))))))))</xm:f>
          </x14:formula1>
          <xm:sqref>H9</xm:sqref>
        </x14:dataValidation>
        <x14:dataValidation type="list" allowBlank="1" showInputMessage="1" showErrorMessage="1" prompt="Zuerst Stoffgruppe dann zutreffende Nährstoff-_x000a_zufuhr auswählen!" xr:uid="{00000000-0002-0000-0800-00002A000000}">
          <x14:formula1>
            <xm:f>IF(G8=1,Stoffe!B2:B11,IF(G8=2,Stoffe!B12:B42,IF(G8=3,Stoffe!B43:B60,IF(G8=4,Stoffe!B61:B87,IF(G8=5,Stoffe!B88:B92,IF(G8=6,Stoffe!B93:B97,IF(G8=7,Stoffe!B98:B102,IF(G8=8,Stoffe!B103:B128,IF(G8=9,Stoffe!B129:B138,"")))))))))</xm:f>
          </x14:formula1>
          <xm:sqref>H8</xm:sqref>
        </x14:dataValidation>
        <x14:dataValidation type="list" allowBlank="1" showInputMessage="1" showErrorMessage="1" prompt="Zuerst Stoffgruppe dann zutreffende Nährstoff-_x000a_zufuhr auswählen!" xr:uid="{00000000-0002-0000-0800-00002B000000}">
          <x14:formula1>
            <xm:f>IF(G7=1,Stoffe!B2:B11,IF(G7=2,Stoffe!B12:B42,IF(G7=3,Stoffe!B43:B60,IF(G7=4,Stoffe!B61:B87,IF(G7=5,Stoffe!B88:B92,IF(G7=6,Stoffe!B93:B97,IF(G7=7,Stoffe!B98:B102,IF(G7=8,Stoffe!B103:B128,IF(G7=9,Stoffe!B129:B138,"")))))))))</xm:f>
          </x14:formula1>
          <xm:sqref>H7</xm:sqref>
        </x14:dataValidation>
        <x14:dataValidation type="list" allowBlank="1" showInputMessage="1" showErrorMessage="1" prompt="Zuerst Stoffgruppe dann zutreffende Nährstoff-_x000a_zufuhr auswählen!" xr:uid="{00000000-0002-0000-0800-00002C000000}">
          <x14:formula1>
            <xm:f>IF(G6=1,Stoffe!B2:B11,IF(G6=2,Stoffe!B12:B42,IF(G6=3,Stoffe!B43:B60,IF(G6=4,Stoffe!B61:B87,IF(G6=5,Stoffe!B88:B92,IF(G6=6,Stoffe!B93:B97,IF(G6=7,Stoffe!B98:B102,IF(G6=8,Stoffe!B103:B128,IF(G6=9,Stoffe!B129:B138,"")))))))))</xm:f>
          </x14:formula1>
          <xm:sqref>H6</xm:sqref>
        </x14:dataValidation>
        <x14:dataValidation type="list" allowBlank="1" showInputMessage="1" showErrorMessage="1" prompt="Zuerst Stoffgruppe dann zutreffende Nährstoff-_x000a_zufuhr auswählen!" xr:uid="{00000000-0002-0000-0800-00002D000000}">
          <x14:formula1>
            <xm:f>IF(G5=1,Stoffe!B2:B11,IF(G5=2,Stoffe!B12:B42,IF(G5=3,Stoffe!B43:B60,IF(G5=4,Stoffe!B61:B87,IF(G5=5,Stoffe!B88:B92,IF(G5=6,Stoffe!B93:B97,IF(G5=7,Stoffe!B98:B102,IF(G5=8,Stoffe!B103:B128,IF(G5=9,Stoffe!B129:B138,"")))))))))</xm:f>
          </x14:formula1>
          <xm:sqref>H5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vt:i4>
      </vt:variant>
    </vt:vector>
  </HeadingPairs>
  <TitlesOfParts>
    <vt:vector size="18" baseType="lpstr">
      <vt:lpstr>Informationen</vt:lpstr>
      <vt:lpstr>Betriebsdaten</vt:lpstr>
      <vt:lpstr>Stoffe</vt:lpstr>
      <vt:lpstr>Bezug 1</vt:lpstr>
      <vt:lpstr>Bezug 2</vt:lpstr>
      <vt:lpstr>Bezug 3</vt:lpstr>
      <vt:lpstr>Bezug 4</vt:lpstr>
      <vt:lpstr>Bezug 5</vt:lpstr>
      <vt:lpstr>Bezug 6</vt:lpstr>
      <vt:lpstr>Bezug 7</vt:lpstr>
      <vt:lpstr>Bezug 8</vt:lpstr>
      <vt:lpstr>Bezug 9</vt:lpstr>
      <vt:lpstr>Bezug 10</vt:lpstr>
      <vt:lpstr>Stoffstrombilanz</vt:lpstr>
      <vt:lpstr>Ermittlung Bilanzwert</vt:lpstr>
      <vt:lpstr>Dropdown</vt:lpstr>
      <vt:lpstr>Betriebsdaten!Druckbereich</vt:lpstr>
      <vt:lpstr>Stoffstrombilanz!Druckbereich</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Jan.Schaefer@rpda.hessen.de</dc:creator>
  <cp:lastModifiedBy>Schäfer, Jan (RPDA)</cp:lastModifiedBy>
  <cp:lastPrinted>2023-12-18T13:26:53Z</cp:lastPrinted>
  <dcterms:created xsi:type="dcterms:W3CDTF">2023-05-25T09:13:43Z</dcterms:created>
  <dcterms:modified xsi:type="dcterms:W3CDTF">2025-03-17T09:48:29Z</dcterms:modified>
</cp:coreProperties>
</file>